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lli\Downloads\"/>
    </mc:Choice>
  </mc:AlternateContent>
  <xr:revisionPtr revIDLastSave="0" documentId="13_ncr:1_{77A4058B-3E90-46BE-8435-90AA5A5E4CD9}" xr6:coauthVersionLast="47" xr6:coauthVersionMax="47" xr10:uidLastSave="{00000000-0000-0000-0000-000000000000}"/>
  <bookViews>
    <workbookView xWindow="-96" yWindow="0" windowWidth="11112" windowHeight="12336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Sheet1!$D$23:$F$23</definedName>
    <definedName name="solver_lhs3" localSheetId="0" hidden="1">Sheet1!$G$14</definedName>
    <definedName name="solver_lhs4" localSheetId="0" hidden="1">Sheet1!$G$15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8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3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0</definedName>
    <definedName name="solver_rhs3" localSheetId="0" hidden="1">Sheet1!$C$14</definedName>
    <definedName name="solver_rhs4" localSheetId="0" hidden="1">Sheet1!$C$15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F26" i="1"/>
  <c r="D26" i="1"/>
  <c r="D20" i="1"/>
  <c r="D23" i="1" s="1"/>
  <c r="G14" i="1"/>
  <c r="E20" i="1"/>
  <c r="E23" i="1" s="1"/>
  <c r="F20" i="1"/>
  <c r="F23" i="1" s="1"/>
  <c r="G15" i="1"/>
  <c r="G16" i="1"/>
  <c r="G17" i="1"/>
  <c r="G18" i="1"/>
  <c r="G19" i="1"/>
  <c r="XFD1048550" i="1"/>
  <c r="XFD1048551" i="1"/>
  <c r="XFD1048552" i="1"/>
  <c r="XFD1048553" i="1"/>
  <c r="XFD1048554" i="1"/>
  <c r="XFD1048555" i="1" a="1"/>
  <c r="XFD1048555" i="1" s="1"/>
  <c r="XFD1048556" i="1"/>
  <c r="XFD1048557" i="1"/>
  <c r="XFD1048558" i="1"/>
  <c r="XFD1048559" i="1"/>
  <c r="XFD1048560" i="1"/>
  <c r="XFD1048561" i="1"/>
  <c r="XFD1048562" i="1" a="1"/>
  <c r="XFD1048562" i="1"/>
  <c r="XFD1048563" i="1" a="1"/>
  <c r="XFD1048563" i="1" s="1"/>
  <c r="XFD1048564" i="1" a="1"/>
  <c r="XFD1048564" i="1"/>
  <c r="XFD1048565" i="1" a="1"/>
  <c r="XFD1048565" i="1"/>
  <c r="XFD1048566" i="1" a="1"/>
  <c r="XFD1048566" i="1" s="1"/>
  <c r="XFD1048567" i="1" a="1"/>
  <c r="XFD1048567" i="1"/>
  <c r="XFD1048568" i="1" a="1"/>
  <c r="XFD1048568" i="1" s="1"/>
  <c r="XFD1048569" i="1" a="1"/>
  <c r="XFD1048569" i="1"/>
  <c r="XFD1048570" i="1" a="1"/>
  <c r="XFD1048570" i="1"/>
  <c r="XFD1048571" i="1" a="1"/>
  <c r="XFD1048571" i="1" s="1"/>
  <c r="XFD1048572" i="1" a="1"/>
  <c r="XFD1048572" i="1"/>
  <c r="XFD1048573" i="1" a="1"/>
  <c r="XFD1048573" i="1"/>
  <c r="XFD1048574" i="1" a="1"/>
  <c r="XFD1048574" i="1" s="1"/>
  <c r="XFD1048575" i="1" a="1"/>
  <c r="XFD1048575" i="1"/>
  <c r="C20" i="1"/>
  <c r="G26" i="1" l="1"/>
  <c r="G2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<sst xmlns="http://schemas.openxmlformats.org/spreadsheetml/2006/main" count="27" uniqueCount="17">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</sst>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3005AF4-5A15-4C54-89D9-2B71185FEC66}">
  <we:reference id="1e10eb66-9ba2-46e3-84ee-57e2a49831f0" version="3.0.0.1" store="EXCatalog" storeType="EXCatalog"/>
  <we:alternateReferences>
    <we:reference id="WA104100404" version="3.0.0.1" store="en-US" storeType="OMEX"/>
  </we:alternateReferences>
  <we:properties>
    <we:property name="Gi5SDS1WbUA1IEQdKjtAECw=" value="&quot;eWgHWGlXfAI=&quot;"/>
    <we:property name="Gi5SDS1WbUA1IEQdKjtCAD8=" value="&quot;eA==&quot;"/>
    <we:property name="Gi5SDS1WbUA1IEQdKjtCBzo=" value="&quot;fA==&quot;"/>
    <we:property name="Gi5SDS1WbUA1IEQdKjtCDjE=" value="&quot;eA==&quot;"/>
    <we:property name="Gi5SDS1WbUA1IEQdKjtCES0=" value="&quot;eQ==&quot;"/>
    <we:property name="Gi5SDS1WbUA1IEQdKjtDASU=" value="&quot;eA==&quot;"/>
    <we:property name="Gi5SDS1WbUA1IEQdKjtDDSo=" value="&quot;eQ==&quot;"/>
    <we:property name="Gi5SDS1WbUA1IEQdKjtDETM=" value="&quot;eHYH&quot;"/>
    <we:property name="Gi5SDS1WbUA1IEQdKjtDFig=" value="&quot;eQ==&quot;"/>
    <we:property name="Gi5SDS1WbUA1IEQdKjtEDSU=" value="&quot;eWgHWGlW&quot;"/>
    <we:property name="Gi5SDS1WbUA1IEQdKjtRASo=" value="&quot;eWgHWGg=&quot;"/>
    <we:property name="Gi5SDS1WbUA1IEQdKjtREDo=" value="&quot;eA==&quot;"/>
    <we:property name="Gi5SDS1WbUA1IEQdKjtTFC4=" value="&quot;eWgHWGlW&quot;"/>
    <we:property name="Gi5SDS1WbUA1IEQdKjtVDC4=" value="&quot;DhRw&quot;"/>
    <we:property name="Gi5SDS1WbUA1IEQdKjtWByg=" value="&quot;eWgHWGlXfAI=&quot;"/>
    <we:property name="Gi5SDS1WbUA1IEQdKjtXAzk=" value="&quot;eWgHWGlXfAI=&quot;"/>
    <we:property name="Gi5SDS1WbUA1IEQdKjtZEi0=" value="&quot;eg==&quot;"/>
    <we:property name="Gi5SDS1WbUA1IEQdKjtZEiA=" value="&quot;eA==&quot;"/>
    <we:property name="Gi5SDS1WbUA1IEQdKjtZEjo=" value="&quot;eWgOUQ==&quot;"/>
    <we:property name="Gi5SDS1WbUA1IEQdKjtcEj0=" value="&quot;eQ==&quot;"/>
    <we:property name="Gi5SDS1WbUA1IEQdKjtcEjk=" value="&quot;eQ==&quot;"/>
    <we:property name="Gi5SDS1WbUA1IEQdKjtdBz0=" value="&quot;ew==&quot;"/>
    <we:property name="Gi5SDS1WbUA1IEQdKjtdDCA=" value="&quot;enY=&quot;"/>
    <we:property name="Gi5SDS1WbUA1IEQdKjtdED0=" value="&quot;eWgHX2w=&quot;"/>
    <we:property name="Gi5SDS1WbUA1IEQdKjtdESU=" value="&quot;eQ==&quot;"/>
    <we:property name="Gi5SDS1WbUA1IEQdKjteBy4=" value="&quot;eA==&quot;"/>
    <we:property name="Gi5SDS1WbUA1IEQdKjteFjs=" value="&quot;ew==&quot;"/>
    <we:property name="Gi5SDS1WbX47NH8RNg==" value="&quot;eA==&quot;"/>
    <we:property name="Gi5SDS1WbXw4Jg==" value="&quot;&quot;"/>
    <we:property name="UniqueID" value="&quot;20238191695170137604&quot;"/>
  </we:properties>
  <we:bindings>
    <we:binding id="refEdit" type="matrix" appref="{23D179C7-42F4-4303-A6E8-434C423618FE}"/>
    <we:binding id="Worker" type="matrix" appref="{AC6F294C-B3B0-4B71-9D21-CCE0A911E832}"/>
  </we:bindings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XFD1048575"/>
  <sheetViews>
    <sheetView tabSelected="1" topLeftCell="A3" workbookViewId="0">
      <selection activeCell="E24" sqref="E24"/>
    </sheetView>
  </sheetViews>
  <sheetFormatPr defaultRowHeight="14.4" x14ac:dyDescent="0.3"/>
  <cols>
    <col min="2" max="3" width="15" bestFit="1" customWidth="1"/>
    <col min="4" max="6" width="10.109375" customWidth="1"/>
    <col min="7" max="7" width="10.6640625" customWidth="1"/>
  </cols>
  <sheetData>
    <row r="1" spans="2:7" ht="15" thickBot="1" x14ac:dyDescent="0.35"/>
    <row r="2" spans="2:7" ht="15" thickBot="1" x14ac:dyDescent="0.35">
      <c r="D2" s="36" t="s">
        <v>0</v>
      </c>
      <c r="E2" s="37"/>
      <c r="F2" s="38"/>
    </row>
    <row r="3" spans="2:7" ht="15" thickBot="1" x14ac:dyDescent="0.35">
      <c r="C3" s="1"/>
      <c r="D3" s="26" t="s">
        <v>1</v>
      </c>
      <c r="E3" s="27" t="s">
        <v>2</v>
      </c>
      <c r="F3" s="28" t="s">
        <v>3</v>
      </c>
    </row>
    <row r="4" spans="2:7" x14ac:dyDescent="0.3">
      <c r="C4" s="2" t="s">
        <v>4</v>
      </c>
      <c r="D4" s="3">
        <v>58</v>
      </c>
      <c r="E4" s="4">
        <v>47</v>
      </c>
      <c r="F4" s="5">
        <v>108</v>
      </c>
    </row>
    <row r="5" spans="2:7" x14ac:dyDescent="0.3">
      <c r="C5" s="6" t="s">
        <v>5</v>
      </c>
      <c r="D5" s="7">
        <v>87</v>
      </c>
      <c r="E5" s="8">
        <v>46</v>
      </c>
      <c r="F5" s="9">
        <v>100</v>
      </c>
    </row>
    <row r="6" spans="2:7" x14ac:dyDescent="0.3">
      <c r="C6" s="6" t="s">
        <v>6</v>
      </c>
      <c r="D6" s="7">
        <v>121</v>
      </c>
      <c r="E6" s="8">
        <v>30</v>
      </c>
      <c r="F6" s="9">
        <v>57</v>
      </c>
    </row>
    <row r="7" spans="2:7" x14ac:dyDescent="0.3">
      <c r="C7" s="6" t="s">
        <v>7</v>
      </c>
      <c r="D7" s="7">
        <v>149</v>
      </c>
      <c r="E7" s="8">
        <v>66</v>
      </c>
      <c r="F7" s="9">
        <v>83</v>
      </c>
    </row>
    <row r="8" spans="2:7" x14ac:dyDescent="0.3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35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35"/>
    <row r="12" spans="2:7" ht="14.7" customHeight="1" x14ac:dyDescent="0.3">
      <c r="C12" s="39" t="s">
        <v>10</v>
      </c>
      <c r="D12" s="41" t="s">
        <v>11</v>
      </c>
      <c r="E12" s="41"/>
      <c r="F12" s="42"/>
      <c r="G12" s="43" t="s">
        <v>12</v>
      </c>
    </row>
    <row r="13" spans="2:7" ht="15" thickBot="1" x14ac:dyDescent="0.35">
      <c r="C13" s="40"/>
      <c r="D13" s="14" t="s">
        <v>1</v>
      </c>
      <c r="E13" s="14" t="s">
        <v>2</v>
      </c>
      <c r="F13" s="15" t="s">
        <v>3</v>
      </c>
      <c r="G13" s="44"/>
    </row>
    <row r="14" spans="2:7" x14ac:dyDescent="0.3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3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20" si="0">SUM(D15:F15)</f>
        <v>360</v>
      </c>
    </row>
    <row r="16" spans="2:7" x14ac:dyDescent="0.3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3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3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" thickBot="1" x14ac:dyDescent="0.35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5" thickBot="1" x14ac:dyDescent="0.35">
      <c r="B20" s="19" t="s">
        <v>13</v>
      </c>
      <c r="C20" s="18">
        <f>SUM(C14:C19)</f>
        <v>1960</v>
      </c>
      <c r="D20" s="30">
        <f>SUM(D14:D19)</f>
        <v>560</v>
      </c>
      <c r="E20" s="30">
        <f t="shared" ref="E20:F20" si="1">SUM(E14:E19)</f>
        <v>1000</v>
      </c>
      <c r="F20" s="30">
        <f t="shared" si="1"/>
        <v>400</v>
      </c>
      <c r="G20" s="29">
        <f t="shared" si="0"/>
        <v>1960</v>
      </c>
    </row>
    <row r="21" spans="2:8" ht="15" thickBot="1" x14ac:dyDescent="0.35"/>
    <row r="22" spans="2:8" x14ac:dyDescent="0.3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35">
      <c r="B23" s="24" t="s">
        <v>15</v>
      </c>
      <c r="C23" s="14"/>
      <c r="D23" s="33">
        <f>D22-D20</f>
        <v>40</v>
      </c>
      <c r="E23" s="33">
        <f>E22-E20</f>
        <v>0</v>
      </c>
      <c r="F23" s="33">
        <f t="shared" ref="E23:F23" si="2">F22-F20</f>
        <v>100</v>
      </c>
    </row>
    <row r="25" spans="2:8" ht="15" thickBot="1" x14ac:dyDescent="0.35"/>
    <row r="26" spans="2:8" ht="15" thickBot="1" x14ac:dyDescent="0.35">
      <c r="B26" s="34" t="s">
        <v>16</v>
      </c>
      <c r="C26" s="35"/>
      <c r="D26" s="31">
        <f>SUMPRODUCT(D14:D19,D4:D9)</f>
        <v>34080</v>
      </c>
      <c r="E26" s="31">
        <f t="shared" ref="E26:F26" si="3">SUMPRODUCT(E14:E19,E4:E9)</f>
        <v>50160</v>
      </c>
      <c r="F26" s="31">
        <f t="shared" si="3"/>
        <v>18800</v>
      </c>
      <c r="G26" s="32">
        <f>SUM(D26:F26)</f>
        <v>103040</v>
      </c>
      <c r="H26" s="25" t="s">
        <v>13</v>
      </c>
    </row>
    <row r="1048550" spans="16384:16384" x14ac:dyDescent="0.3">
      <c r="XFD1048550">
        <f>solver_pre</f>
        <v>9.9999999999999995E-7</v>
      </c>
    </row>
    <row r="1048551" spans="16384:16384" x14ac:dyDescent="0.3">
      <c r="XFD1048551">
        <f>solver_scl</f>
        <v>2</v>
      </c>
    </row>
    <row r="1048552" spans="16384:16384" x14ac:dyDescent="0.3">
      <c r="XFD1048552">
        <f>solver_rlx</f>
        <v>2</v>
      </c>
    </row>
    <row r="1048553" spans="16384:16384" x14ac:dyDescent="0.3">
      <c r="XFD1048553">
        <f>solver_tol</f>
        <v>0.01</v>
      </c>
    </row>
    <row r="1048554" spans="16384:16384" x14ac:dyDescent="0.3">
      <c r="XFD1048554">
        <f>solver_cvg</f>
        <v>1E-4</v>
      </c>
    </row>
    <row r="1048555" spans="16384:16384" x14ac:dyDescent="0.3">
      <c r="XFD1048555" t="e" cm="1">
        <f t="array" ref="XFD1048555">AREAS(solver_adj1)</f>
        <v>#NAME?</v>
      </c>
    </row>
    <row r="1048556" spans="16384:16384" x14ac:dyDescent="0.3">
      <c r="XFD1048556">
        <f>solver_ssz</f>
        <v>100</v>
      </c>
    </row>
    <row r="1048557" spans="16384:16384" x14ac:dyDescent="0.3">
      <c r="XFD1048557">
        <f>solver_rsd</f>
        <v>0</v>
      </c>
    </row>
    <row r="1048558" spans="16384:16384" x14ac:dyDescent="0.3">
      <c r="XFD1048558">
        <f>solver_mrt</f>
        <v>7.4999999999999997E-2</v>
      </c>
    </row>
    <row r="1048559" spans="16384:16384" x14ac:dyDescent="0.3">
      <c r="XFD1048559">
        <f>solver_mni</f>
        <v>30</v>
      </c>
    </row>
    <row r="1048560" spans="16384:16384" x14ac:dyDescent="0.3">
      <c r="XFD1048560">
        <f>solver_rbv</f>
        <v>2</v>
      </c>
    </row>
    <row r="1048561" spans="16384:16384" x14ac:dyDescent="0.3">
      <c r="XFD1048561">
        <f>solver_neg</f>
        <v>1</v>
      </c>
    </row>
    <row r="1048562" spans="16384:16384" x14ac:dyDescent="0.3">
      <c r="XFD1048562" t="e" cm="1">
        <f t="array" ref="XFD1048562">solver_ntr</f>
        <v>#NAME?</v>
      </c>
    </row>
    <row r="1048563" spans="16384:16384" x14ac:dyDescent="0.3">
      <c r="XFD1048563" t="e" cm="1">
        <f t="array" ref="XFD1048563">solver_acc</f>
        <v>#NAME?</v>
      </c>
    </row>
    <row r="1048564" spans="16384:16384" x14ac:dyDescent="0.3">
      <c r="XFD1048564" t="e" cm="1">
        <f t="array" ref="XFD1048564">solver_res</f>
        <v>#NAME?</v>
      </c>
    </row>
    <row r="1048565" spans="16384:16384" x14ac:dyDescent="0.3">
      <c r="XFD1048565" t="e" cm="1">
        <f t="array" ref="XFD1048565">solver_ars</f>
        <v>#NAME?</v>
      </c>
    </row>
    <row r="1048566" spans="16384:16384" x14ac:dyDescent="0.3">
      <c r="XFD1048566" t="e" cm="1">
        <f t="array" ref="XFD1048566">solver_sta</f>
        <v>#NAME?</v>
      </c>
    </row>
    <row r="1048567" spans="16384:16384" x14ac:dyDescent="0.3">
      <c r="XFD1048567" t="e" cm="1">
        <f t="array" ref="XFD1048567">solver_met</f>
        <v>#NAME?</v>
      </c>
    </row>
    <row r="1048568" spans="16384:16384" x14ac:dyDescent="0.3">
      <c r="XFD1048568" t="e" cm="1">
        <f t="array" ref="XFD1048568">solver_soc</f>
        <v>#NAME?</v>
      </c>
    </row>
    <row r="1048569" spans="16384:16384" x14ac:dyDescent="0.3">
      <c r="XFD1048569" t="e" cm="1">
        <f t="array" ref="XFD1048569">solver_lpt</f>
        <v>#NAME?</v>
      </c>
    </row>
    <row r="1048570" spans="16384:16384" x14ac:dyDescent="0.3">
      <c r="XFD1048570" t="e" cm="1">
        <f t="array" ref="XFD1048570">solver_lpp</f>
        <v>#NAME?</v>
      </c>
    </row>
    <row r="1048571" spans="16384:16384" x14ac:dyDescent="0.3">
      <c r="XFD1048571" t="e" cm="1">
        <f t="array" ref="XFD1048571">solver_gap</f>
        <v>#NAME?</v>
      </c>
    </row>
    <row r="1048572" spans="16384:16384" x14ac:dyDescent="0.3">
      <c r="XFD1048572" t="e" cm="1">
        <f t="array" ref="XFD1048572">solver_ips</f>
        <v>#NAME?</v>
      </c>
    </row>
    <row r="1048573" spans="16384:16384" x14ac:dyDescent="0.3">
      <c r="XFD1048573" t="e" cm="1">
        <f t="array" ref="XFD1048573">solver_fea</f>
        <v>#NAME?</v>
      </c>
    </row>
    <row r="1048574" spans="16384:16384" x14ac:dyDescent="0.3">
      <c r="XFD1048574" t="e" cm="1">
        <f t="array" ref="XFD1048574">solver_ipi</f>
        <v>#NAME?</v>
      </c>
    </row>
    <row r="1048575" spans="16384:16384" x14ac:dyDescent="0.3">
      <c r="XFD1048575" t="e" cm="1">
        <f t="array" ref="XFD1048575">solver_ipd</f>
        <v>#NAME?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  <extLst>
    <ext xmlns:x15="http://schemas.microsoft.com/office/spreadsheetml/2010/11/main" uri="{F7C9EE02-42E1-4005-9D12-6889AFFD525C}">
      <x15:webExtensions xmlns:xm="http://schemas.microsoft.com/office/excel/2006/main">
        <x15:webExtension appRef="{23D179C7-42F4-4303-A6E8-434C423618FE}">
          <xm:f>Sheet1!1:1048576</xm:f>
        </x15:webExtension>
        <x15:webExtension appRef="{AC6F294C-B3B0-4B71-9D21-CCE0A911E832}">
          <xm:f>Sheet1!XFD1048550:XFD1048575</xm:f>
        </x15:webExtension>
      </x15:webExtens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Hallie Anderson</cp:lastModifiedBy>
  <cp:revision/>
  <dcterms:created xsi:type="dcterms:W3CDTF">2023-02-13T20:13:42Z</dcterms:created>
  <dcterms:modified xsi:type="dcterms:W3CDTF">2023-09-20T01:29:12Z</dcterms:modified>
  <cp:category/>
  <cp:contentStatus/>
</cp:coreProperties>
</file>