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byu-my.sharepoint.com/personal/danatay7_byu_edu/Documents/Desktop/BYU Fall 2023/ACC 407/Day 4 - Data Principles in Excel/"/>
    </mc:Choice>
  </mc:AlternateContent>
  <xr:revisionPtr revIDLastSave="447" documentId="8_{E7EEFBC0-0524-4F7D-B7DB-E9167A93C72B}" xr6:coauthVersionLast="47" xr6:coauthVersionMax="47" xr10:uidLastSave="{622FCFD7-237F-4419-8B1F-8FF555FAB7D2}"/>
  <bookViews>
    <workbookView xWindow="-90" yWindow="-90" windowWidth="17460" windowHeight="10260" firstSheet="2" activeTab="6" xr2:uid="{C1C9ED26-009D-4572-A89F-4D4BA1A5F5F5}"/>
  </bookViews>
  <sheets>
    <sheet name="Microsoft SCF" sheetId="2" r:id="rId1"/>
    <sheet name="Zoom SCF" sheetId="1" r:id="rId2"/>
    <sheet name="Netflix SCF" sheetId="5" r:id="rId3"/>
    <sheet name="Google SCF" sheetId="7" r:id="rId4"/>
    <sheet name="Berkshire Hathaway SCF" sheetId="9" r:id="rId5"/>
    <sheet name="Analysis" sheetId="10" r:id="rId6"/>
    <sheet name="FCF"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8" l="1"/>
  <c r="E33" i="8"/>
  <c r="C33" i="8"/>
  <c r="D32" i="8"/>
  <c r="D34" i="8" s="1"/>
  <c r="E32" i="8"/>
  <c r="C32" i="8"/>
  <c r="D31" i="8"/>
  <c r="E31" i="8"/>
  <c r="C31" i="8"/>
  <c r="B34" i="8"/>
  <c r="B33" i="8"/>
  <c r="B32" i="8"/>
  <c r="D26" i="8"/>
  <c r="E26" i="8"/>
  <c r="D27" i="8"/>
  <c r="E27" i="8"/>
  <c r="C26" i="8"/>
  <c r="D25" i="8"/>
  <c r="E25" i="8"/>
  <c r="C25" i="8"/>
  <c r="C27" i="8" s="1"/>
  <c r="D24" i="8"/>
  <c r="E24" i="8"/>
  <c r="C24" i="8"/>
  <c r="B19" i="8"/>
  <c r="C19" i="8"/>
  <c r="E19" i="8"/>
  <c r="B27" i="8"/>
  <c r="B26" i="8"/>
  <c r="B25" i="8"/>
  <c r="D19" i="8"/>
  <c r="C20" i="8"/>
  <c r="D18" i="8"/>
  <c r="D20" i="8" s="1"/>
  <c r="E18" i="8"/>
  <c r="E20" i="8" s="1"/>
  <c r="C18" i="8"/>
  <c r="D17" i="8"/>
  <c r="E17" i="8"/>
  <c r="C17" i="8"/>
  <c r="B20" i="8"/>
  <c r="B18" i="8"/>
  <c r="D13" i="8"/>
  <c r="E13" i="8"/>
  <c r="C13" i="8"/>
  <c r="D12" i="8"/>
  <c r="E12" i="8"/>
  <c r="C12" i="8"/>
  <c r="D11" i="8"/>
  <c r="E11" i="8"/>
  <c r="C11" i="8"/>
  <c r="B13" i="8"/>
  <c r="B12" i="8"/>
  <c r="B11" i="8"/>
  <c r="D10" i="8"/>
  <c r="E10" i="8"/>
  <c r="C10" i="8"/>
  <c r="D6" i="8"/>
  <c r="E6" i="8"/>
  <c r="C6" i="8"/>
  <c r="D5" i="8"/>
  <c r="E5" i="8"/>
  <c r="C5" i="8"/>
  <c r="E4" i="8"/>
  <c r="D4" i="8"/>
  <c r="C4" i="8"/>
  <c r="D43" i="10"/>
  <c r="E43" i="10"/>
  <c r="C43" i="10"/>
  <c r="C42" i="10"/>
  <c r="D42" i="10"/>
  <c r="E42" i="10"/>
  <c r="B42" i="10"/>
  <c r="C41" i="10"/>
  <c r="D41" i="10"/>
  <c r="E41" i="10"/>
  <c r="B41" i="10"/>
  <c r="E40" i="10"/>
  <c r="E44" i="10" s="1"/>
  <c r="C40" i="10"/>
  <c r="C44" i="10" s="1"/>
  <c r="D40" i="10"/>
  <c r="D44" i="10" s="1"/>
  <c r="B40" i="10"/>
  <c r="D39" i="10"/>
  <c r="E39" i="10"/>
  <c r="C39" i="10"/>
  <c r="D34" i="10"/>
  <c r="E34" i="10"/>
  <c r="C34" i="10"/>
  <c r="B34" i="10"/>
  <c r="C33" i="10"/>
  <c r="D33" i="10"/>
  <c r="E33" i="10"/>
  <c r="B33" i="10"/>
  <c r="C32" i="10"/>
  <c r="D32" i="10"/>
  <c r="E32" i="10"/>
  <c r="B32" i="10"/>
  <c r="E31" i="10"/>
  <c r="C31" i="10"/>
  <c r="D31" i="10"/>
  <c r="B31" i="10"/>
  <c r="D30" i="10"/>
  <c r="E30" i="10"/>
  <c r="C30" i="10"/>
  <c r="B26" i="10"/>
  <c r="D25" i="10"/>
  <c r="E25" i="10"/>
  <c r="C25" i="10"/>
  <c r="B25" i="10"/>
  <c r="C24" i="10"/>
  <c r="D24" i="10"/>
  <c r="E24" i="10"/>
  <c r="B24" i="10"/>
  <c r="C23" i="10"/>
  <c r="D23" i="10"/>
  <c r="E23" i="10"/>
  <c r="B23" i="10"/>
  <c r="C22" i="10"/>
  <c r="D22" i="10"/>
  <c r="E22" i="10"/>
  <c r="B22" i="10"/>
  <c r="D21" i="10"/>
  <c r="E21" i="10"/>
  <c r="C21" i="10"/>
  <c r="D12" i="10"/>
  <c r="E12" i="10"/>
  <c r="C12" i="10"/>
  <c r="B16" i="10"/>
  <c r="C16" i="10"/>
  <c r="D16" i="10"/>
  <c r="E16" i="10"/>
  <c r="C15" i="10"/>
  <c r="D15" i="10"/>
  <c r="E15" i="10"/>
  <c r="B15" i="10"/>
  <c r="C14" i="10"/>
  <c r="D14" i="10"/>
  <c r="E14" i="10"/>
  <c r="B14" i="10"/>
  <c r="C13" i="10"/>
  <c r="D13" i="10"/>
  <c r="E13" i="10"/>
  <c r="B13" i="10"/>
  <c r="C7" i="10"/>
  <c r="D7" i="10"/>
  <c r="E7" i="10"/>
  <c r="C6" i="10"/>
  <c r="D6" i="10"/>
  <c r="E6" i="10"/>
  <c r="B6" i="10"/>
  <c r="C5" i="10"/>
  <c r="D5" i="10"/>
  <c r="E5" i="10"/>
  <c r="B5" i="10"/>
  <c r="C4" i="10"/>
  <c r="D4" i="10"/>
  <c r="E4" i="10"/>
  <c r="B4" i="10"/>
  <c r="E34" i="8" l="1"/>
  <c r="C34" i="8"/>
  <c r="E35" i="10"/>
  <c r="C35" i="10"/>
  <c r="D26" i="10"/>
  <c r="C26" i="10"/>
  <c r="E26" i="10"/>
  <c r="D35" i="10"/>
  <c r="E17" i="10"/>
  <c r="D17" i="10"/>
  <c r="C17" i="10"/>
  <c r="E8" i="10"/>
  <c r="D8" i="10"/>
  <c r="C8" i="10"/>
</calcChain>
</file>

<file path=xl/sharedStrings.xml><?xml version="1.0" encoding="utf-8"?>
<sst xmlns="http://schemas.openxmlformats.org/spreadsheetml/2006/main" count="421" uniqueCount="204">
  <si>
    <t>CASH FLOWS STATEMENTS - USD ($) $ in Millions</t>
  </si>
  <si>
    <t>12 Months Ended</t>
  </si>
  <si>
    <t>Jun. 30, 2022</t>
  </si>
  <si>
    <t>Jun. 30, 2021</t>
  </si>
  <si>
    <t>Jun. 30, 2020</t>
  </si>
  <si>
    <t>Operations</t>
  </si>
  <si>
    <t> </t>
  </si>
  <si>
    <t>Net income</t>
  </si>
  <si>
    <t>Adjustments to reconcile net income to net cash from operations:</t>
  </si>
  <si>
    <t>Depreciation, amortization, and other</t>
  </si>
  <si>
    <t>Stock-based compensation expense</t>
  </si>
  <si>
    <t>Net recognized gains on investments and derivatives</t>
  </si>
  <si>
    <t>Deferred income taxes</t>
  </si>
  <si>
    <t>Changes in operating assets and liabilities:</t>
  </si>
  <si>
    <t>Accounts receivable</t>
  </si>
  <si>
    <t>Inventories</t>
  </si>
  <si>
    <t>Other current assets</t>
  </si>
  <si>
    <t>Other long-term assets</t>
  </si>
  <si>
    <t>Accounts payable</t>
  </si>
  <si>
    <t>Unearned revenue</t>
  </si>
  <si>
    <t>Income taxes</t>
  </si>
  <si>
    <t>Other current liabilities</t>
  </si>
  <si>
    <t>Other long-term liabilities</t>
  </si>
  <si>
    <t>Net cash from operations</t>
  </si>
  <si>
    <t>Financing</t>
  </si>
  <si>
    <t>Cash premium on debt exchange</t>
  </si>
  <si>
    <t>Repayments of debt</t>
  </si>
  <si>
    <t>Common stock issued</t>
  </si>
  <si>
    <t>Common stock repurchased</t>
  </si>
  <si>
    <t>Common stock cash dividends paid</t>
  </si>
  <si>
    <t>Other, net</t>
  </si>
  <si>
    <t>Net cash used in financing</t>
  </si>
  <si>
    <t>Investing</t>
  </si>
  <si>
    <t>Additions to property and equipment</t>
  </si>
  <si>
    <t>Acquisition of companies, net of cash acquired, and purchases of intangible and other assets</t>
  </si>
  <si>
    <t>Purchases of investments</t>
  </si>
  <si>
    <t>Maturities of investments</t>
  </si>
  <si>
    <t>Sales of investments</t>
  </si>
  <si>
    <t>Net cash used in investing</t>
  </si>
  <si>
    <t>Effect of foreign exchange rates on cash and cash equivalents</t>
  </si>
  <si>
    <t>Net change in cash and cash equivalents</t>
  </si>
  <si>
    <t>Cash and cash equivalents, beginning of period</t>
  </si>
  <si>
    <t>Cash and cash equivalents, end of period</t>
  </si>
  <si>
    <t>CONSOLIDATED STATEMENTS OF CASH FLOWS - USD ($) $ in Thousands</t>
  </si>
  <si>
    <t>Jan. 31, 2023</t>
  </si>
  <si>
    <t>Jan. 31, 2022</t>
  </si>
  <si>
    <t>Jan. 31, 2021</t>
  </si>
  <si>
    <t>Cash flows from operating activities:</t>
  </si>
  <si>
    <t>Adjustments to reconcile net income to net cash provided by operating activities:</t>
  </si>
  <si>
    <t>Amortization of deferred contract acquisition costs</t>
  </si>
  <si>
    <t>Losses (gains) on strategic investments, net</t>
  </si>
  <si>
    <t>Depreciation and amortization</t>
  </si>
  <si>
    <t>Provision for accounts receivable allowances</t>
  </si>
  <si>
    <t>Non-cash operating lease cost</t>
  </si>
  <si>
    <t>Charitable donation of common stock</t>
  </si>
  <si>
    <t>Amortization of discount/premium on marketable securities</t>
  </si>
  <si>
    <t>Other</t>
  </si>
  <si>
    <t>Prepaid expenses and other assets</t>
  </si>
  <si>
    <t>Deferred contract acquisition costs</t>
  </si>
  <si>
    <t>Accrued expenses and other liabilities</t>
  </si>
  <si>
    <t>Deferred revenue</t>
  </si>
  <si>
    <t>Operating lease liabilities, net</t>
  </si>
  <si>
    <t>Net cash provided by operating activities</t>
  </si>
  <si>
    <t>Cash flows from investing activities:</t>
  </si>
  <si>
    <t>Purchases of marketable securities</t>
  </si>
  <si>
    <t>Maturities of marketable securities</t>
  </si>
  <si>
    <t>Sales of marketable securities</t>
  </si>
  <si>
    <t>Purchases of property and equipment</t>
  </si>
  <si>
    <t>Purchases of strategic investments</t>
  </si>
  <si>
    <t>Cash paid for acquisition, net of cash acquired</t>
  </si>
  <si>
    <t>Purchases of intangible assets</t>
  </si>
  <si>
    <t>Net cash used in investing activities</t>
  </si>
  <si>
    <t>Cash flows from financing activities:</t>
  </si>
  <si>
    <t>Cash paid for repurchases of common stock</t>
  </si>
  <si>
    <t>Proceeds from issuance of common stock for employee stock purchase plan</t>
  </si>
  <si>
    <t>Proceeds from exercise of stock options</t>
  </si>
  <si>
    <t>Proceeds from employee equity transactions to be remitted (remitted) to employees and tax authorities, net</t>
  </si>
  <si>
    <t>Proceeds from follow-on public offering, net of underwriting discounts and commissions and other offering costs</t>
  </si>
  <si>
    <t>Net cash (used in) provided by financing activities</t>
  </si>
  <si>
    <t>Effect of exchange rate changes on cash, cash equivalents, and restricted cash</t>
  </si>
  <si>
    <t>Net increase (decrease) in cash, cash equivalents, and restricted cash</t>
  </si>
  <si>
    <t>Cash, cash equivalents, and restricted cash—beginning of year</t>
  </si>
  <si>
    <t>Cash, cash equivalents, and restricted cash—end of year</t>
  </si>
  <si>
    <t>Supplemental disclosures of cash flow information</t>
  </si>
  <si>
    <t>Cash paid for income taxes, net</t>
  </si>
  <si>
    <t>Supplemental disclosures of non-cash investing and financing information</t>
  </si>
  <si>
    <t>Purchase of equipment during the period included in accounts payable and accrued expenses</t>
  </si>
  <si>
    <t>Vesting of early exercised stock options</t>
  </si>
  <si>
    <t>Reconciliation of cash, cash equivalents, and restricted cash within the consolidated balance sheets to the amounts shown in the consolidated statements of cash flows above:</t>
  </si>
  <si>
    <t>Cash and cash equivalents</t>
  </si>
  <si>
    <t>Restricted cash, current included in prepaid expenses and other current assets</t>
  </si>
  <si>
    <t>Restricted cash, noncurrent included in other assets, noncurrent</t>
  </si>
  <si>
    <t>Total cash, cash equivalents, and restricted cash</t>
  </si>
  <si>
    <t>Class B</t>
  </si>
  <si>
    <t>Class A</t>
  </si>
  <si>
    <t>Dec. 31, 2022</t>
  </si>
  <si>
    <t>Dec. 31, 2021</t>
  </si>
  <si>
    <t>Dec. 31, 2020</t>
  </si>
  <si>
    <t>Additions to content assets</t>
  </si>
  <si>
    <t>Change in content liabilities</t>
  </si>
  <si>
    <t>Amortization of content assets</t>
  </si>
  <si>
    <t>Depreciation and amortization of property, equipment and intangibles</t>
  </si>
  <si>
    <t>Foreign currency remeasurement loss (gain) on debt</t>
  </si>
  <si>
    <t>Other non-cash items</t>
  </si>
  <si>
    <t>Other non-current assets and liabilities</t>
  </si>
  <si>
    <t>Change in other assets</t>
  </si>
  <si>
    <t>Acquisitions</t>
  </si>
  <si>
    <t>Purchases of short-term investments</t>
  </si>
  <si>
    <t>Proceeds from issuance of debt</t>
  </si>
  <si>
    <t>Debt issuance costs</t>
  </si>
  <si>
    <t>Proceeds from issuance of common stock</t>
  </si>
  <si>
    <t>Repurchases of common stock</t>
  </si>
  <si>
    <t>Taxes paid related to net share settlement of equity awards</t>
  </si>
  <si>
    <t>Net cash provided by (used in) financing activities</t>
  </si>
  <si>
    <t>Effect of exchange rate changes on cash, cash equivalents and restricted cash</t>
  </si>
  <si>
    <t>Net increase (decrease) in cash, cash equivalents and restricted cash</t>
  </si>
  <si>
    <t>Cash, cash equivalents and restricted cash, beginning of year</t>
  </si>
  <si>
    <t>Cash, cash equivalents and restricted cash, end of year</t>
  </si>
  <si>
    <t>Supplemental disclosure:</t>
  </si>
  <si>
    <t>Income taxes paid</t>
  </si>
  <si>
    <t>Interest paid</t>
  </si>
  <si>
    <t>CONSOLIDATED STATEMENTS OF CASH FLOWS - USD ($) $ in Millions</t>
  </si>
  <si>
    <t>Operating activities</t>
  </si>
  <si>
    <t>Adjustments:</t>
  </si>
  <si>
    <t>Depreciation and impairment of property and equipment</t>
  </si>
  <si>
    <t>Amortization and impairment of intangible assets</t>
  </si>
  <si>
    <t>(Gain) loss on debt and equity securities, net</t>
  </si>
  <si>
    <t>Changes in assets and liabilities, net of effects of acquisitions:</t>
  </si>
  <si>
    <t>Accounts receivable, net</t>
  </si>
  <si>
    <t>Income taxes, net</t>
  </si>
  <si>
    <t>Other assets</t>
  </si>
  <si>
    <t>Accrued revenue share</t>
  </si>
  <si>
    <t>Investing activities</t>
  </si>
  <si>
    <t>Maturities and sales of marketable securities</t>
  </si>
  <si>
    <t>Purchases of non-marketable securities</t>
  </si>
  <si>
    <t>Maturities and sales of non-marketable securities</t>
  </si>
  <si>
    <t>Acquisitions, net of cash acquired, and purchases of intangible assets</t>
  </si>
  <si>
    <t>Other investing activities</t>
  </si>
  <si>
    <t>Financing activities</t>
  </si>
  <si>
    <t>Net payments related to stock-based award activities</t>
  </si>
  <si>
    <t>Repurchases of stock</t>
  </si>
  <si>
    <t>Proceeds from issuance of debt, net of costs</t>
  </si>
  <si>
    <t>Proceeds from sale of interest in consolidated entities, net</t>
  </si>
  <si>
    <t>Net cash used in financing activities</t>
  </si>
  <si>
    <t>Effect of exchange rate changes on cash and cash equivalents</t>
  </si>
  <si>
    <t>Net increase (decrease) in cash and cash equivalents</t>
  </si>
  <si>
    <t>Cash and cash equivalents at beginning of period</t>
  </si>
  <si>
    <t>Cash and cash equivalents at end of period</t>
  </si>
  <si>
    <t>Cash paid for income taxes, net of refunds</t>
  </si>
  <si>
    <t>In Millions</t>
  </si>
  <si>
    <t>Microsoft - 12 Months Ended</t>
  </si>
  <si>
    <t>Change in Cash</t>
  </si>
  <si>
    <t>In Thousands</t>
  </si>
  <si>
    <t>Zoom - 12 Months Ended</t>
  </si>
  <si>
    <t>Effect of exchange rates</t>
  </si>
  <si>
    <t>Netflix - 12 Months Ended</t>
  </si>
  <si>
    <t>Google - 12 Months Ended</t>
  </si>
  <si>
    <t>Effect on exchange rates</t>
  </si>
  <si>
    <t>Consolidated Statements of Cash Flows - USD ($) $ in Millions</t>
  </si>
  <si>
    <t>Net earnings (loss)</t>
  </si>
  <si>
    <t>Adjustments to reconcile net earnings (loss) to operating cash flows:</t>
  </si>
  <si>
    <t>Investment (gains) losses</t>
  </si>
  <si>
    <t>Unpaid losses and loss adjustment expenses</t>
  </si>
  <si>
    <t>Deferred charges - retroactive reinsurance</t>
  </si>
  <si>
    <t>Unearned premiums</t>
  </si>
  <si>
    <t>Receivables and originated loans</t>
  </si>
  <si>
    <t>Other liabilities</t>
  </si>
  <si>
    <t>Net cash flows from operating activities</t>
  </si>
  <si>
    <t>Purchases of equity securities</t>
  </si>
  <si>
    <t>Sales of equity securities</t>
  </si>
  <si>
    <t>Purchases of U.S. Treasury Bills and fixed maturity securities</t>
  </si>
  <si>
    <t>Sales of U.S. Treasury Bills and fixed maturity securities</t>
  </si>
  <si>
    <t>Redemptions and maturities of U.S. Treasury Bills and fixed maturity securities</t>
  </si>
  <si>
    <t>Acquisitions of businesses, net of cash acquired</t>
  </si>
  <si>
    <t>Purchases of property, plant and equipment and equipment held for lease</t>
  </si>
  <si>
    <t>Net cash flows from investing activities</t>
  </si>
  <si>
    <t>Changes in short term borrowings, net</t>
  </si>
  <si>
    <t>Acquisition of treasury stock</t>
  </si>
  <si>
    <t>Other, principally transactions with noncontrolling interests</t>
  </si>
  <si>
    <t>Net cash flows from financing activities</t>
  </si>
  <si>
    <t>Effects of foreign currency exchange rate changes</t>
  </si>
  <si>
    <t>Increase (decrease) in cash and cash equivalents and restricted cash</t>
  </si>
  <si>
    <t>Cash and cash equivalents and restricted cash at beginning of year</t>
  </si>
  <si>
    <t>Cash and cash equivalents and restricted cash at end of year</t>
  </si>
  <si>
    <t>Restricted cash, included in other assets at end of year</t>
  </si>
  <si>
    <t>Restricted Cash and Cash Equivalents, Statement of Financial Position [Extensible Enumeration]</t>
  </si>
  <si>
    <t>Insurance and Other [Member]</t>
  </si>
  <si>
    <t>Proceeds from borrowings</t>
  </si>
  <si>
    <t>Repayments of borrowings</t>
  </si>
  <si>
    <t>Cash and cash equivalents at end of year</t>
  </si>
  <si>
    <t>Railroad, Utilities and Energy [Member]</t>
  </si>
  <si>
    <t xml:space="preserve">[1] Includes U.S. Treasury Bills with maturities of three months or less when purchased of $ 2.6 billion at December 31, 2022 and $ 61.7 billion at December 31, 2021. </t>
  </si>
  <si>
    <t>Berkshire Hathaway - 12 Months Ended</t>
  </si>
  <si>
    <t>Classification</t>
  </si>
  <si>
    <t>Decline</t>
  </si>
  <si>
    <t xml:space="preserve">Despite positive operating cash flows, the rate of increase of operating cash flows is decling. Additionally, financing and investing cash flows are both negative. This puts Microsoft at the beginning of the decline stage. </t>
  </si>
  <si>
    <t>Maturity</t>
  </si>
  <si>
    <t xml:space="preserve">Operating cash flows are steady. Investing activities are approaching zero from an outflow. Financing activities passed from an inflow to outflow. This is a company in the maturity stage. </t>
  </si>
  <si>
    <t xml:space="preserve">Operating cash flows are steady and seem to be peaking or on the decline. Investing activities continue to decline in a net outflow. Financing activites recently changed from inflows to outflows but have increased from the previous year. This company is in the end of maturity. </t>
  </si>
  <si>
    <t xml:space="preserve">Operating cash flows are steady. Investing cash flows are steady but still an outflow. Financing activities are starting to decline more as an outflow. This company is at the beginning of the decline stage. </t>
  </si>
  <si>
    <t xml:space="preserve">Operating cash flows are very steady. Investing activites are negative but positive the year prior. Financing activities decreased their outflow. This company is in the maturity stage. </t>
  </si>
  <si>
    <t>Less CAPEX</t>
  </si>
  <si>
    <t>FCF</t>
  </si>
  <si>
    <t>Operating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</si>
</sst>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 &quot;#,##0_);_(&quot;$ &quot;\(#,##0\)"/>
    <numFmt numFmtId="165" formatCode="_([$$-409]* #,##0.00_);_([$$-409]* \(#,##0.00\);_([$$-409]* &quot;-&quot;??_);_(@_)"/>
  </numFmts>
  <fonts count="5" x14ac:knownFonts="1">
    <font>
      <sz val="11"/>
      <color theme="1"/>
      <name val="Calibri"/>
      <family val="2"/>
      <scheme val="minor"/>
    </font>
    <font>
      <sz val="11"/>
      <name val="Calibri"/>
      <family val="2"/>
    </font>
    <font>
      <b/>
      <sz val="11"/>
      <name val="Calibri"/>
      <family val="2"/>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5">
    <xf numFmtId="0" fontId="0" fillId="0" borderId="0" xfId="0"/>
    <xf numFmtId="164" fontId="1" fillId="0" borderId="0" xfId="0" applyNumberFormat="1" applyFont="1" applyAlignment="1">
      <alignment horizontal="right" vertical="top"/>
    </xf>
    <xf numFmtId="0" fontId="1" fillId="0" borderId="0" xfId="0" applyFont="1" applyAlignment="1">
      <alignment vertical="top" wrapText="1"/>
    </xf>
    <xf numFmtId="0" fontId="2" fillId="0" borderId="0" xfId="0" applyFont="1" applyAlignment="1">
      <alignment vertical="top" wrapText="1"/>
    </xf>
    <xf numFmtId="37" fontId="1" fillId="0" borderId="0" xfId="0" applyNumberFormat="1" applyFont="1" applyAlignment="1">
      <alignment horizontal="right" vertical="top"/>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1" fillId="0" borderId="0" xfId="0" applyFont="1" applyAlignment="1">
      <alignment horizontal="center" vertical="center" wrapText="1"/>
    </xf>
    <xf numFmtId="0" fontId="4" fillId="0" borderId="0" xfId="0" applyFont="1"/>
    <xf numFmtId="44" fontId="0" fillId="0" borderId="1" xfId="1" applyFont="1" applyBorder="1"/>
    <xf numFmtId="44" fontId="4" fillId="0" borderId="0" xfId="0" applyNumberFormat="1" applyFont="1"/>
    <xf numFmtId="0" fontId="0" fillId="0" borderId="0" xfId="0" applyBorder="1"/>
    <xf numFmtId="0" fontId="1" fillId="0" borderId="5" xfId="0" applyFont="1" applyBorder="1" applyAlignment="1">
      <alignment horizontal="center" vertical="center" wrapText="1"/>
    </xf>
    <xf numFmtId="0" fontId="0" fillId="0" borderId="5" xfId="0" applyFont="1" applyFill="1" applyBorder="1" applyAlignment="1">
      <alignment horizontal="center"/>
    </xf>
    <xf numFmtId="0" fontId="4" fillId="2" borderId="6" xfId="0" applyFont="1" applyFill="1" applyBorder="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9" xfId="0" applyBorder="1"/>
    <xf numFmtId="0" fontId="1" fillId="0" borderId="10" xfId="0" applyFont="1" applyBorder="1" applyAlignment="1">
      <alignment horizontal="center" vertical="center" wrapText="1"/>
    </xf>
    <xf numFmtId="44" fontId="0" fillId="0" borderId="0" xfId="1" applyFont="1" applyBorder="1"/>
    <xf numFmtId="44" fontId="0" fillId="0" borderId="11" xfId="1" applyFont="1" applyBorder="1"/>
    <xf numFmtId="44" fontId="0" fillId="0" borderId="12" xfId="1" applyFont="1" applyBorder="1"/>
    <xf numFmtId="0" fontId="4" fillId="0" borderId="13" xfId="0" applyFont="1" applyBorder="1"/>
    <xf numFmtId="44" fontId="4" fillId="0" borderId="1" xfId="0" applyNumberFormat="1" applyFont="1" applyBorder="1"/>
    <xf numFmtId="44" fontId="4" fillId="0" borderId="12" xfId="0" applyNumberFormat="1" applyFont="1" applyBorder="1"/>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0" borderId="9" xfId="0" applyFont="1" applyFill="1" applyBorder="1"/>
    <xf numFmtId="0" fontId="0" fillId="0" borderId="10" xfId="0" applyFont="1" applyFill="1" applyBorder="1" applyAlignment="1">
      <alignment horizontal="center"/>
    </xf>
    <xf numFmtId="0" fontId="0" fillId="0" borderId="5" xfId="0" applyBorder="1"/>
    <xf numFmtId="0" fontId="0" fillId="0" borderId="10" xfId="0" applyBorder="1"/>
    <xf numFmtId="44" fontId="4" fillId="0" borderId="1" xfId="1" applyFont="1" applyBorder="1"/>
    <xf numFmtId="44" fontId="4" fillId="0" borderId="12" xfId="1" applyFont="1" applyBorder="1"/>
    <xf numFmtId="165" fontId="0" fillId="0" borderId="1" xfId="0" applyNumberFormat="1" applyBorder="1"/>
    <xf numFmtId="165" fontId="0" fillId="0" borderId="0" xfId="0" applyNumberFormat="1" applyBorder="1"/>
    <xf numFmtId="165" fontId="0" fillId="0" borderId="11" xfId="0" applyNumberFormat="1" applyBorder="1"/>
    <xf numFmtId="165" fontId="0" fillId="0" borderId="12" xfId="0" applyNumberFormat="1" applyBorder="1"/>
    <xf numFmtId="165" fontId="4" fillId="0" borderId="1" xfId="0" applyNumberFormat="1" applyFont="1" applyBorder="1"/>
    <xf numFmtId="165" fontId="4" fillId="0" borderId="12" xfId="0" applyNumberFormat="1" applyFont="1" applyBorder="1"/>
    <xf numFmtId="0" fontId="0" fillId="0" borderId="0" xfId="0" applyAlignment="1"/>
    <xf numFmtId="0" fontId="1" fillId="0" borderId="0" xfId="0" applyFont="1" applyAlignment="1">
      <alignment vertical="center" wrapText="1"/>
    </xf>
    <xf numFmtId="0" fontId="1" fillId="0" borderId="0" xfId="0" applyFont="1" applyAlignment="1">
      <alignment vertical="top"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xf>
    <xf numFmtId="44" fontId="4" fillId="0" borderId="0" xfId="1" applyFont="1" applyBorder="1"/>
    <xf numFmtId="165" fontId="4" fillId="0" borderId="0" xfId="0" applyNumberFormat="1" applyFont="1" applyBorder="1"/>
    <xf numFmtId="0" fontId="2" fillId="0" borderId="0" xfId="0" applyFont="1" applyFill="1" applyBorder="1" applyAlignment="1">
      <alignment horizontal="center" vertical="center" wrapText="1"/>
    </xf>
    <xf numFmtId="44" fontId="0" fillId="0" borderId="0" xfId="1" applyFont="1" applyFill="1" applyBorder="1"/>
    <xf numFmtId="44" fontId="4" fillId="0" borderId="0" xfId="0" applyNumberFormat="1" applyFont="1" applyFill="1" applyBorder="1"/>
    <xf numFmtId="44" fontId="4" fillId="0" borderId="0" xfId="0" applyNumberFormat="1" applyFont="1" applyFill="1"/>
    <xf numFmtId="0" fontId="0" fillId="0" borderId="0" xfId="0" applyFill="1"/>
    <xf numFmtId="0" fontId="4" fillId="0" borderId="0" xfId="0" applyFont="1" applyFill="1" applyBorder="1" applyAlignment="1">
      <alignment horizontal="center"/>
    </xf>
    <xf numFmtId="0" fontId="0" fillId="0" borderId="0" xfId="0" applyFill="1" applyBorder="1"/>
    <xf numFmtId="44" fontId="4" fillId="0" borderId="0" xfId="1" applyFont="1" applyFill="1" applyBorder="1"/>
    <xf numFmtId="0" fontId="0" fillId="0" borderId="4" xfId="0" applyFont="1" applyBorder="1" applyAlignment="1">
      <alignment horizontal="left" vertical="center" wrapText="1"/>
    </xf>
    <xf numFmtId="0" fontId="4" fillId="0" borderId="15" xfId="0" applyFont="1" applyBorder="1" applyAlignment="1">
      <alignment horizontal="left"/>
    </xf>
    <xf numFmtId="0" fontId="0" fillId="0" borderId="14" xfId="0" applyFont="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4" fillId="0" borderId="19" xfId="0" applyFont="1" applyBorder="1" applyAlignment="1">
      <alignment horizontal="left"/>
    </xf>
    <xf numFmtId="0" fontId="4" fillId="0" borderId="20" xfId="0" applyFont="1" applyBorder="1" applyAlignment="1">
      <alignment horizontal="left"/>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4" fillId="0" borderId="2" xfId="0" applyFont="1" applyBorder="1" applyAlignment="1">
      <alignment horizontal="left"/>
    </xf>
    <xf numFmtId="0" fontId="0" fillId="0" borderId="2" xfId="0" applyFont="1" applyBorder="1" applyAlignment="1">
      <alignment horizontal="left" vertical="center" wrapText="1"/>
    </xf>
    <xf numFmtId="0" fontId="2" fillId="0" borderId="28" xfId="0" applyFont="1" applyFill="1" applyBorder="1" applyAlignment="1">
      <alignmen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4" fillId="0" borderId="31" xfId="0" applyFont="1" applyBorder="1" applyAlignment="1">
      <alignment horizontal="left"/>
    </xf>
    <xf numFmtId="0" fontId="4" fillId="0" borderId="32" xfId="0" applyFont="1" applyBorder="1" applyAlignment="1">
      <alignment horizontal="left"/>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0" borderId="3" xfId="0" applyFont="1" applyBorder="1" applyAlignment="1">
      <alignment horizontal="left" vertical="center" wrapText="1"/>
    </xf>
    <xf numFmtId="0" fontId="0" fillId="0" borderId="34" xfId="0" applyFont="1" applyBorder="1" applyAlignment="1">
      <alignment horizontal="left" vertical="center" wrapText="1"/>
    </xf>
    <xf numFmtId="0" fontId="0" fillId="0" borderId="13" xfId="0" applyBorder="1"/>
    <xf numFmtId="44" fontId="0" fillId="0" borderId="1" xfId="0" applyNumberFormat="1" applyBorder="1"/>
    <xf numFmtId="44" fontId="0" fillId="0" borderId="12" xfId="0" applyNumberFormat="1" applyBorder="1"/>
  </cellXfs>
  <cellStyles count="2">
    <cellStyle name="Currency" xfId="1" builtinId="4"/>
    <cellStyle name="Normal" xfId="0" builtinId="0"/>
  </cellStyles>
  <dxfs count="5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B878-55F7-45D0-86A6-08216C72B96D}">
  <sheetPr codeName="Sheet1"/>
  <dimension ref="A1:D40"/>
  <sheetViews>
    <sheetView topLeftCell="A21" workbookViewId="0">
      <selection activeCell="A37" sqref="A37"/>
    </sheetView>
  </sheetViews>
  <sheetFormatPr defaultRowHeight="14.75" x14ac:dyDescent="0.75"/>
  <cols>
    <col min="1" max="1" width="80" customWidth="1"/>
    <col min="2" max="2" width="16" customWidth="1"/>
    <col min="3" max="4" width="14" customWidth="1"/>
  </cols>
  <sheetData>
    <row r="1" spans="1:4" x14ac:dyDescent="0.75">
      <c r="A1" s="6" t="s">
        <v>0</v>
      </c>
      <c r="B1" s="8" t="s">
        <v>1</v>
      </c>
      <c r="C1" s="7"/>
      <c r="D1" s="7"/>
    </row>
    <row r="2" spans="1:4" x14ac:dyDescent="0.75">
      <c r="A2" s="7"/>
      <c r="B2" s="5" t="s">
        <v>2</v>
      </c>
      <c r="C2" s="5" t="s">
        <v>3</v>
      </c>
      <c r="D2" s="5" t="s">
        <v>4</v>
      </c>
    </row>
    <row r="3" spans="1:4" x14ac:dyDescent="0.75">
      <c r="A3" s="3" t="s">
        <v>5</v>
      </c>
      <c r="B3" s="2" t="s">
        <v>6</v>
      </c>
      <c r="C3" s="2" t="s">
        <v>6</v>
      </c>
      <c r="D3" s="2" t="s">
        <v>6</v>
      </c>
    </row>
    <row r="4" spans="1:4" x14ac:dyDescent="0.75">
      <c r="A4" s="2" t="s">
        <v>7</v>
      </c>
      <c r="B4" s="1">
        <v>72738</v>
      </c>
      <c r="C4" s="1">
        <v>61271</v>
      </c>
      <c r="D4" s="1">
        <v>44281</v>
      </c>
    </row>
    <row r="5" spans="1:4" x14ac:dyDescent="0.75">
      <c r="A5" s="3" t="s">
        <v>8</v>
      </c>
      <c r="B5" s="2" t="s">
        <v>6</v>
      </c>
      <c r="C5" s="2" t="s">
        <v>6</v>
      </c>
      <c r="D5" s="2" t="s">
        <v>6</v>
      </c>
    </row>
    <row r="6" spans="1:4" x14ac:dyDescent="0.75">
      <c r="A6" s="2" t="s">
        <v>9</v>
      </c>
      <c r="B6" s="4">
        <v>14460</v>
      </c>
      <c r="C6" s="4">
        <v>11686</v>
      </c>
      <c r="D6" s="4">
        <v>12796</v>
      </c>
    </row>
    <row r="7" spans="1:4" x14ac:dyDescent="0.75">
      <c r="A7" s="2" t="s">
        <v>10</v>
      </c>
      <c r="B7" s="4">
        <v>7502</v>
      </c>
      <c r="C7" s="4">
        <v>6118</v>
      </c>
      <c r="D7" s="4">
        <v>5289</v>
      </c>
    </row>
    <row r="8" spans="1:4" x14ac:dyDescent="0.75">
      <c r="A8" s="2" t="s">
        <v>11</v>
      </c>
      <c r="B8" s="4">
        <v>-409</v>
      </c>
      <c r="C8" s="4">
        <v>-1249</v>
      </c>
      <c r="D8" s="4">
        <v>-219</v>
      </c>
    </row>
    <row r="9" spans="1:4" x14ac:dyDescent="0.75">
      <c r="A9" s="2" t="s">
        <v>12</v>
      </c>
      <c r="B9" s="4">
        <v>-5702</v>
      </c>
      <c r="C9" s="4">
        <v>-150</v>
      </c>
      <c r="D9" s="4">
        <v>11</v>
      </c>
    </row>
    <row r="10" spans="1:4" x14ac:dyDescent="0.75">
      <c r="A10" s="3" t="s">
        <v>13</v>
      </c>
      <c r="B10" s="2" t="s">
        <v>6</v>
      </c>
      <c r="C10" s="2" t="s">
        <v>6</v>
      </c>
      <c r="D10" s="2" t="s">
        <v>6</v>
      </c>
    </row>
    <row r="11" spans="1:4" x14ac:dyDescent="0.75">
      <c r="A11" s="2" t="s">
        <v>14</v>
      </c>
      <c r="B11" s="4">
        <v>-6834</v>
      </c>
      <c r="C11" s="4">
        <v>-6481</v>
      </c>
      <c r="D11" s="4">
        <v>-2577</v>
      </c>
    </row>
    <row r="12" spans="1:4" x14ac:dyDescent="0.75">
      <c r="A12" s="2" t="s">
        <v>15</v>
      </c>
      <c r="B12" s="4">
        <v>-1123</v>
      </c>
      <c r="C12" s="4">
        <v>-737</v>
      </c>
      <c r="D12" s="4">
        <v>168</v>
      </c>
    </row>
    <row r="13" spans="1:4" x14ac:dyDescent="0.75">
      <c r="A13" s="2" t="s">
        <v>16</v>
      </c>
      <c r="B13" s="4">
        <v>-709</v>
      </c>
      <c r="C13" s="4">
        <v>-932</v>
      </c>
      <c r="D13" s="4">
        <v>-2330</v>
      </c>
    </row>
    <row r="14" spans="1:4" x14ac:dyDescent="0.75">
      <c r="A14" s="2" t="s">
        <v>17</v>
      </c>
      <c r="B14" s="4">
        <v>-2805</v>
      </c>
      <c r="C14" s="4">
        <v>-3459</v>
      </c>
      <c r="D14" s="4">
        <v>-1037</v>
      </c>
    </row>
    <row r="15" spans="1:4" x14ac:dyDescent="0.75">
      <c r="A15" s="2" t="s">
        <v>18</v>
      </c>
      <c r="B15" s="4">
        <v>2943</v>
      </c>
      <c r="C15" s="4">
        <v>2798</v>
      </c>
      <c r="D15" s="4">
        <v>3018</v>
      </c>
    </row>
    <row r="16" spans="1:4" x14ac:dyDescent="0.75">
      <c r="A16" s="2" t="s">
        <v>19</v>
      </c>
      <c r="B16" s="4">
        <v>5109</v>
      </c>
      <c r="C16" s="4">
        <v>4633</v>
      </c>
      <c r="D16" s="4">
        <v>2212</v>
      </c>
    </row>
    <row r="17" spans="1:4" x14ac:dyDescent="0.75">
      <c r="A17" s="2" t="s">
        <v>20</v>
      </c>
      <c r="B17" s="4">
        <v>696</v>
      </c>
      <c r="C17" s="4">
        <v>-2309</v>
      </c>
      <c r="D17" s="4">
        <v>-3631</v>
      </c>
    </row>
    <row r="18" spans="1:4" x14ac:dyDescent="0.75">
      <c r="A18" s="2" t="s">
        <v>21</v>
      </c>
      <c r="B18" s="4">
        <v>2344</v>
      </c>
      <c r="C18" s="4">
        <v>4149</v>
      </c>
      <c r="D18" s="4">
        <v>1346</v>
      </c>
    </row>
    <row r="19" spans="1:4" x14ac:dyDescent="0.75">
      <c r="A19" s="2" t="s">
        <v>22</v>
      </c>
      <c r="B19" s="4">
        <v>825</v>
      </c>
      <c r="C19" s="4">
        <v>1402</v>
      </c>
      <c r="D19" s="4">
        <v>1348</v>
      </c>
    </row>
    <row r="20" spans="1:4" x14ac:dyDescent="0.75">
      <c r="A20" s="2" t="s">
        <v>23</v>
      </c>
      <c r="B20" s="4">
        <v>89035</v>
      </c>
      <c r="C20" s="4">
        <v>76740</v>
      </c>
      <c r="D20" s="4">
        <v>60675</v>
      </c>
    </row>
    <row r="21" spans="1:4" x14ac:dyDescent="0.75">
      <c r="A21" s="3" t="s">
        <v>24</v>
      </c>
      <c r="B21" s="2" t="s">
        <v>6</v>
      </c>
      <c r="C21" s="2" t="s">
        <v>6</v>
      </c>
      <c r="D21" s="2" t="s">
        <v>6</v>
      </c>
    </row>
    <row r="22" spans="1:4" x14ac:dyDescent="0.75">
      <c r="A22" s="2" t="s">
        <v>25</v>
      </c>
      <c r="B22" s="4">
        <v>0</v>
      </c>
      <c r="C22" s="4">
        <v>-1754</v>
      </c>
      <c r="D22" s="4">
        <v>-3417</v>
      </c>
    </row>
    <row r="23" spans="1:4" x14ac:dyDescent="0.75">
      <c r="A23" s="2" t="s">
        <v>26</v>
      </c>
      <c r="B23" s="4">
        <v>-9023</v>
      </c>
      <c r="C23" s="4">
        <v>-3750</v>
      </c>
      <c r="D23" s="4">
        <v>-5518</v>
      </c>
    </row>
    <row r="24" spans="1:4" x14ac:dyDescent="0.75">
      <c r="A24" s="2" t="s">
        <v>27</v>
      </c>
      <c r="B24" s="4">
        <v>1841</v>
      </c>
      <c r="C24" s="4">
        <v>1693</v>
      </c>
      <c r="D24" s="4">
        <v>1343</v>
      </c>
    </row>
    <row r="25" spans="1:4" x14ac:dyDescent="0.75">
      <c r="A25" s="2" t="s">
        <v>28</v>
      </c>
      <c r="B25" s="4">
        <v>-32696</v>
      </c>
      <c r="C25" s="4">
        <v>-27385</v>
      </c>
      <c r="D25" s="4">
        <v>-22968</v>
      </c>
    </row>
    <row r="26" spans="1:4" x14ac:dyDescent="0.75">
      <c r="A26" s="2" t="s">
        <v>29</v>
      </c>
      <c r="B26" s="4">
        <v>-18135</v>
      </c>
      <c r="C26" s="4">
        <v>-16521</v>
      </c>
      <c r="D26" s="4">
        <v>-15137</v>
      </c>
    </row>
    <row r="27" spans="1:4" x14ac:dyDescent="0.75">
      <c r="A27" s="2" t="s">
        <v>30</v>
      </c>
      <c r="B27" s="4">
        <v>-863</v>
      </c>
      <c r="C27" s="4">
        <v>-769</v>
      </c>
      <c r="D27" s="4">
        <v>-334</v>
      </c>
    </row>
    <row r="28" spans="1:4" x14ac:dyDescent="0.75">
      <c r="A28" s="2" t="s">
        <v>31</v>
      </c>
      <c r="B28" s="4">
        <v>-58876</v>
      </c>
      <c r="C28" s="4">
        <v>-48486</v>
      </c>
      <c r="D28" s="4">
        <v>-46031</v>
      </c>
    </row>
    <row r="29" spans="1:4" x14ac:dyDescent="0.75">
      <c r="A29" s="3" t="s">
        <v>32</v>
      </c>
      <c r="B29" s="2" t="s">
        <v>6</v>
      </c>
      <c r="C29" s="2" t="s">
        <v>6</v>
      </c>
      <c r="D29" s="2" t="s">
        <v>6</v>
      </c>
    </row>
    <row r="30" spans="1:4" x14ac:dyDescent="0.75">
      <c r="A30" s="2" t="s">
        <v>33</v>
      </c>
      <c r="B30" s="4">
        <v>-23886</v>
      </c>
      <c r="C30" s="4">
        <v>-20622</v>
      </c>
      <c r="D30" s="4">
        <v>-15441</v>
      </c>
    </row>
    <row r="31" spans="1:4" x14ac:dyDescent="0.75">
      <c r="A31" s="2" t="s">
        <v>34</v>
      </c>
      <c r="B31" s="4">
        <v>-22038</v>
      </c>
      <c r="C31" s="4">
        <v>-8909</v>
      </c>
      <c r="D31" s="4">
        <v>-2521</v>
      </c>
    </row>
    <row r="32" spans="1:4" x14ac:dyDescent="0.75">
      <c r="A32" s="2" t="s">
        <v>35</v>
      </c>
      <c r="B32" s="4">
        <v>-26456</v>
      </c>
      <c r="C32" s="4">
        <v>-62924</v>
      </c>
      <c r="D32" s="4">
        <v>-77190</v>
      </c>
    </row>
    <row r="33" spans="1:4" x14ac:dyDescent="0.75">
      <c r="A33" s="2" t="s">
        <v>36</v>
      </c>
      <c r="B33" s="4">
        <v>16451</v>
      </c>
      <c r="C33" s="4">
        <v>51792</v>
      </c>
      <c r="D33" s="4">
        <v>66449</v>
      </c>
    </row>
    <row r="34" spans="1:4" x14ac:dyDescent="0.75">
      <c r="A34" s="2" t="s">
        <v>37</v>
      </c>
      <c r="B34" s="4">
        <v>28443</v>
      </c>
      <c r="C34" s="4">
        <v>14008</v>
      </c>
      <c r="D34" s="4">
        <v>17721</v>
      </c>
    </row>
    <row r="35" spans="1:4" x14ac:dyDescent="0.75">
      <c r="A35" s="2" t="s">
        <v>30</v>
      </c>
      <c r="B35" s="4">
        <v>-2825</v>
      </c>
      <c r="C35" s="4">
        <v>-922</v>
      </c>
      <c r="D35" s="4">
        <v>-1241</v>
      </c>
    </row>
    <row r="36" spans="1:4" x14ac:dyDescent="0.75">
      <c r="A36" s="2" t="s">
        <v>38</v>
      </c>
      <c r="B36" s="4">
        <v>-30311</v>
      </c>
      <c r="C36" s="4">
        <v>-27577</v>
      </c>
      <c r="D36" s="4">
        <v>-12223</v>
      </c>
    </row>
    <row r="37" spans="1:4" x14ac:dyDescent="0.75">
      <c r="A37" s="2" t="s">
        <v>39</v>
      </c>
      <c r="B37" s="4">
        <v>-141</v>
      </c>
      <c r="C37" s="4">
        <v>-29</v>
      </c>
      <c r="D37" s="4">
        <v>-201</v>
      </c>
    </row>
    <row r="38" spans="1:4" x14ac:dyDescent="0.75">
      <c r="A38" s="2" t="s">
        <v>40</v>
      </c>
      <c r="B38" s="4">
        <v>-293</v>
      </c>
      <c r="C38" s="4">
        <v>648</v>
      </c>
      <c r="D38" s="4">
        <v>2220</v>
      </c>
    </row>
    <row r="39" spans="1:4" x14ac:dyDescent="0.75">
      <c r="A39" s="2" t="s">
        <v>41</v>
      </c>
      <c r="B39" s="4">
        <v>14224</v>
      </c>
      <c r="C39" s="4">
        <v>13576</v>
      </c>
      <c r="D39" s="4">
        <v>11356</v>
      </c>
    </row>
    <row r="40" spans="1:4" x14ac:dyDescent="0.75">
      <c r="A40" s="2" t="s">
        <v>42</v>
      </c>
      <c r="B40" s="1">
        <v>13931</v>
      </c>
      <c r="C40" s="1">
        <v>14224</v>
      </c>
      <c r="D40" s="1">
        <v>13576</v>
      </c>
    </row>
  </sheetData>
  <mergeCells count="2">
    <mergeCell ref="A1:A2"/>
    <mergeCell ref="B1:D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16035-5F59-4C12-B158-2944EBB1A5A5}">
  <sheetPr codeName="Sheet2"/>
  <dimension ref="A1:D63"/>
  <sheetViews>
    <sheetView topLeftCell="A19" workbookViewId="0">
      <selection activeCell="A16" sqref="A16"/>
    </sheetView>
  </sheetViews>
  <sheetFormatPr defaultRowHeight="14.75" x14ac:dyDescent="0.75"/>
  <cols>
    <col min="1" max="1" width="80" customWidth="1"/>
    <col min="2" max="2" width="16" customWidth="1"/>
    <col min="3" max="4" width="14" customWidth="1"/>
  </cols>
  <sheetData>
    <row r="1" spans="1:4" x14ac:dyDescent="0.75">
      <c r="A1" s="6" t="s">
        <v>43</v>
      </c>
      <c r="B1" s="8" t="s">
        <v>1</v>
      </c>
      <c r="C1" s="7"/>
      <c r="D1" s="7"/>
    </row>
    <row r="2" spans="1:4" x14ac:dyDescent="0.75">
      <c r="A2" s="7"/>
      <c r="B2" s="5" t="s">
        <v>44</v>
      </c>
      <c r="C2" s="5" t="s">
        <v>45</v>
      </c>
      <c r="D2" s="5" t="s">
        <v>46</v>
      </c>
    </row>
    <row r="3" spans="1:4" x14ac:dyDescent="0.75">
      <c r="A3" s="3" t="s">
        <v>47</v>
      </c>
      <c r="B3" s="2" t="s">
        <v>6</v>
      </c>
      <c r="C3" s="2" t="s">
        <v>6</v>
      </c>
      <c r="D3" s="2" t="s">
        <v>6</v>
      </c>
    </row>
    <row r="4" spans="1:4" x14ac:dyDescent="0.75">
      <c r="A4" s="2" t="s">
        <v>7</v>
      </c>
      <c r="B4" s="1">
        <v>103711</v>
      </c>
      <c r="C4" s="1">
        <v>1375639</v>
      </c>
      <c r="D4" s="1">
        <v>672316</v>
      </c>
    </row>
    <row r="5" spans="1:4" x14ac:dyDescent="0.75">
      <c r="A5" s="3" t="s">
        <v>48</v>
      </c>
      <c r="B5" s="2" t="s">
        <v>6</v>
      </c>
      <c r="C5" s="2" t="s">
        <v>6</v>
      </c>
      <c r="D5" s="2" t="s">
        <v>6</v>
      </c>
    </row>
    <row r="6" spans="1:4" x14ac:dyDescent="0.75">
      <c r="A6" s="2" t="s">
        <v>10</v>
      </c>
      <c r="B6" s="4">
        <v>1285752</v>
      </c>
      <c r="C6" s="4">
        <v>477287</v>
      </c>
      <c r="D6" s="4">
        <v>275818</v>
      </c>
    </row>
    <row r="7" spans="1:4" x14ac:dyDescent="0.75">
      <c r="A7" s="2" t="s">
        <v>12</v>
      </c>
      <c r="B7" s="4">
        <v>-160961</v>
      </c>
      <c r="C7" s="4">
        <v>-327957</v>
      </c>
      <c r="D7" s="4">
        <v>0</v>
      </c>
    </row>
    <row r="8" spans="1:4" x14ac:dyDescent="0.75">
      <c r="A8" s="2" t="s">
        <v>49</v>
      </c>
      <c r="B8" s="4">
        <v>259368</v>
      </c>
      <c r="C8" s="4">
        <v>177283</v>
      </c>
      <c r="D8" s="4">
        <v>104306</v>
      </c>
    </row>
    <row r="9" spans="1:4" x14ac:dyDescent="0.75">
      <c r="A9" s="2" t="s">
        <v>50</v>
      </c>
      <c r="B9" s="4">
        <v>37571</v>
      </c>
      <c r="C9" s="2" t="s">
        <v>6</v>
      </c>
      <c r="D9" s="2" t="s">
        <v>6</v>
      </c>
    </row>
    <row r="10" spans="1:4" x14ac:dyDescent="0.75">
      <c r="A10" s="2" t="s">
        <v>50</v>
      </c>
      <c r="B10" s="2" t="s">
        <v>6</v>
      </c>
      <c r="C10" s="4">
        <v>-43761</v>
      </c>
      <c r="D10" s="4">
        <v>-2538</v>
      </c>
    </row>
    <row r="11" spans="1:4" x14ac:dyDescent="0.75">
      <c r="A11" s="2" t="s">
        <v>51</v>
      </c>
      <c r="B11" s="4">
        <v>82321</v>
      </c>
      <c r="C11" s="4">
        <v>48188</v>
      </c>
      <c r="D11" s="4">
        <v>28857</v>
      </c>
    </row>
    <row r="12" spans="1:4" x14ac:dyDescent="0.75">
      <c r="A12" s="2" t="s">
        <v>52</v>
      </c>
      <c r="B12" s="4">
        <v>50285</v>
      </c>
      <c r="C12" s="4">
        <v>36747</v>
      </c>
      <c r="D12" s="4">
        <v>32007</v>
      </c>
    </row>
    <row r="13" spans="1:4" x14ac:dyDescent="0.75">
      <c r="A13" s="2" t="s">
        <v>53</v>
      </c>
      <c r="B13" s="4">
        <v>28933</v>
      </c>
      <c r="C13" s="4">
        <v>18387</v>
      </c>
      <c r="D13" s="4">
        <v>10887</v>
      </c>
    </row>
    <row r="14" spans="1:4" x14ac:dyDescent="0.75">
      <c r="A14" s="2" t="s">
        <v>54</v>
      </c>
      <c r="B14" s="4">
        <v>0</v>
      </c>
      <c r="C14" s="4">
        <v>0</v>
      </c>
      <c r="D14" s="4">
        <v>23312</v>
      </c>
    </row>
    <row r="15" spans="1:4" x14ac:dyDescent="0.75">
      <c r="A15" s="2" t="s">
        <v>55</v>
      </c>
      <c r="B15" s="4">
        <v>1206</v>
      </c>
      <c r="C15" s="4">
        <v>25316</v>
      </c>
      <c r="D15" s="4">
        <v>5433</v>
      </c>
    </row>
    <row r="16" spans="1:4" x14ac:dyDescent="0.75">
      <c r="A16" s="2" t="s">
        <v>56</v>
      </c>
      <c r="B16" s="4">
        <v>14913</v>
      </c>
      <c r="C16" s="4">
        <v>4591</v>
      </c>
      <c r="D16" s="4">
        <v>927</v>
      </c>
    </row>
    <row r="17" spans="1:4" x14ac:dyDescent="0.75">
      <c r="A17" s="3" t="s">
        <v>13</v>
      </c>
      <c r="B17" s="2" t="s">
        <v>6</v>
      </c>
      <c r="C17" s="2" t="s">
        <v>6</v>
      </c>
      <c r="D17" s="2" t="s">
        <v>6</v>
      </c>
    </row>
    <row r="18" spans="1:4" x14ac:dyDescent="0.75">
      <c r="A18" s="2" t="s">
        <v>14</v>
      </c>
      <c r="B18" s="4">
        <v>-231845</v>
      </c>
      <c r="C18" s="4">
        <v>-159183</v>
      </c>
      <c r="D18" s="4">
        <v>-219039</v>
      </c>
    </row>
    <row r="19" spans="1:4" x14ac:dyDescent="0.75">
      <c r="A19" s="2" t="s">
        <v>57</v>
      </c>
      <c r="B19" s="4">
        <v>-18066</v>
      </c>
      <c r="C19" s="4">
        <v>-155934</v>
      </c>
      <c r="D19" s="4">
        <v>-68521</v>
      </c>
    </row>
    <row r="20" spans="1:4" x14ac:dyDescent="0.75">
      <c r="A20" s="2" t="s">
        <v>58</v>
      </c>
      <c r="B20" s="4">
        <v>-298629</v>
      </c>
      <c r="C20" s="4">
        <v>-247371</v>
      </c>
      <c r="D20" s="4">
        <v>-307068</v>
      </c>
    </row>
    <row r="21" spans="1:4" x14ac:dyDescent="0.75">
      <c r="A21" s="2" t="s">
        <v>18</v>
      </c>
      <c r="B21" s="4">
        <v>11611</v>
      </c>
      <c r="C21" s="4">
        <v>-2218</v>
      </c>
      <c r="D21" s="4">
        <v>3481</v>
      </c>
    </row>
    <row r="22" spans="1:4" x14ac:dyDescent="0.75">
      <c r="A22" s="2" t="s">
        <v>59</v>
      </c>
      <c r="B22" s="4">
        <v>20530</v>
      </c>
      <c r="C22" s="4">
        <v>101369</v>
      </c>
      <c r="D22" s="4">
        <v>251654</v>
      </c>
    </row>
    <row r="23" spans="1:4" x14ac:dyDescent="0.75">
      <c r="A23" s="2" t="s">
        <v>60</v>
      </c>
      <c r="B23" s="4">
        <v>127401</v>
      </c>
      <c r="C23" s="4">
        <v>293887</v>
      </c>
      <c r="D23" s="4">
        <v>665724</v>
      </c>
    </row>
    <row r="24" spans="1:4" x14ac:dyDescent="0.75">
      <c r="A24" s="2" t="s">
        <v>61</v>
      </c>
      <c r="B24" s="4">
        <v>-23839</v>
      </c>
      <c r="C24" s="4">
        <v>-17004</v>
      </c>
      <c r="D24" s="4">
        <v>-6379</v>
      </c>
    </row>
    <row r="25" spans="1:4" x14ac:dyDescent="0.75">
      <c r="A25" s="2" t="s">
        <v>62</v>
      </c>
      <c r="B25" s="4">
        <v>1290262</v>
      </c>
      <c r="C25" s="4">
        <v>1605266</v>
      </c>
      <c r="D25" s="4">
        <v>1471177</v>
      </c>
    </row>
    <row r="26" spans="1:4" x14ac:dyDescent="0.75">
      <c r="A26" s="3" t="s">
        <v>63</v>
      </c>
      <c r="B26" s="2" t="s">
        <v>6</v>
      </c>
      <c r="C26" s="2" t="s">
        <v>6</v>
      </c>
      <c r="D26" s="2" t="s">
        <v>6</v>
      </c>
    </row>
    <row r="27" spans="1:4" x14ac:dyDescent="0.75">
      <c r="A27" s="2" t="s">
        <v>64</v>
      </c>
      <c r="B27" s="4">
        <v>-2849121</v>
      </c>
      <c r="C27" s="4">
        <v>-4434749</v>
      </c>
      <c r="D27" s="4">
        <v>-2056470</v>
      </c>
    </row>
    <row r="28" spans="1:4" x14ac:dyDescent="0.75">
      <c r="A28" s="2" t="s">
        <v>65</v>
      </c>
      <c r="B28" s="4">
        <v>2835196</v>
      </c>
      <c r="C28" s="4">
        <v>1733043</v>
      </c>
      <c r="D28" s="4">
        <v>580795</v>
      </c>
    </row>
    <row r="29" spans="1:4" x14ac:dyDescent="0.75">
      <c r="A29" s="2" t="s">
        <v>66</v>
      </c>
      <c r="B29" s="4">
        <v>0</v>
      </c>
      <c r="C29" s="4">
        <v>296867</v>
      </c>
      <c r="D29" s="4">
        <v>36897</v>
      </c>
    </row>
    <row r="30" spans="1:4" x14ac:dyDescent="0.75">
      <c r="A30" s="2" t="s">
        <v>67</v>
      </c>
      <c r="B30" s="4">
        <v>-103826</v>
      </c>
      <c r="C30" s="4">
        <v>-132590</v>
      </c>
      <c r="D30" s="4">
        <v>-79972</v>
      </c>
    </row>
    <row r="31" spans="1:4" x14ac:dyDescent="0.75">
      <c r="A31" s="2" t="s">
        <v>68</v>
      </c>
      <c r="B31" s="4">
        <v>-69050</v>
      </c>
      <c r="C31" s="4">
        <v>-305149</v>
      </c>
      <c r="D31" s="4">
        <v>-13000</v>
      </c>
    </row>
    <row r="32" spans="1:4" x14ac:dyDescent="0.75">
      <c r="A32" s="2" t="s">
        <v>69</v>
      </c>
      <c r="B32" s="4">
        <v>-120553</v>
      </c>
      <c r="C32" s="4">
        <v>-3501</v>
      </c>
      <c r="D32" s="4">
        <v>-26486</v>
      </c>
    </row>
    <row r="33" spans="1:4" x14ac:dyDescent="0.75">
      <c r="A33" s="2" t="s">
        <v>70</v>
      </c>
      <c r="B33" s="4">
        <v>-11268</v>
      </c>
      <c r="C33" s="4">
        <v>-13018</v>
      </c>
      <c r="D33" s="4">
        <v>-5843</v>
      </c>
    </row>
    <row r="34" spans="1:4" x14ac:dyDescent="0.75">
      <c r="A34" s="2" t="s">
        <v>56</v>
      </c>
      <c r="B34" s="4">
        <v>300</v>
      </c>
      <c r="C34" s="4">
        <v>0</v>
      </c>
      <c r="D34" s="4">
        <v>1659</v>
      </c>
    </row>
    <row r="35" spans="1:4" x14ac:dyDescent="0.75">
      <c r="A35" s="2" t="s">
        <v>71</v>
      </c>
      <c r="B35" s="4">
        <v>-318322</v>
      </c>
      <c r="C35" s="4">
        <v>-2859097</v>
      </c>
      <c r="D35" s="4">
        <v>-1562420</v>
      </c>
    </row>
    <row r="36" spans="1:4" x14ac:dyDescent="0.75">
      <c r="A36" s="3" t="s">
        <v>72</v>
      </c>
      <c r="B36" s="2" t="s">
        <v>6</v>
      </c>
      <c r="C36" s="2" t="s">
        <v>6</v>
      </c>
      <c r="D36" s="2" t="s">
        <v>6</v>
      </c>
    </row>
    <row r="37" spans="1:4" x14ac:dyDescent="0.75">
      <c r="A37" s="2" t="s">
        <v>73</v>
      </c>
      <c r="B37" s="4">
        <v>-1000003</v>
      </c>
      <c r="C37" s="4">
        <v>0</v>
      </c>
      <c r="D37" s="4">
        <v>0</v>
      </c>
    </row>
    <row r="38" spans="1:4" x14ac:dyDescent="0.75">
      <c r="A38" s="2" t="s">
        <v>74</v>
      </c>
      <c r="B38" s="4">
        <v>53710</v>
      </c>
      <c r="C38" s="4">
        <v>59331</v>
      </c>
      <c r="D38" s="4">
        <v>38433</v>
      </c>
    </row>
    <row r="39" spans="1:4" x14ac:dyDescent="0.75">
      <c r="A39" s="2" t="s">
        <v>75</v>
      </c>
      <c r="B39" s="4">
        <v>8577</v>
      </c>
      <c r="C39" s="4">
        <v>14404</v>
      </c>
      <c r="D39" s="4">
        <v>28550</v>
      </c>
    </row>
    <row r="40" spans="1:4" ht="29.5" x14ac:dyDescent="0.75">
      <c r="A40" s="2" t="s">
        <v>76</v>
      </c>
      <c r="B40" s="4">
        <v>774</v>
      </c>
      <c r="C40" s="4">
        <v>-40004</v>
      </c>
      <c r="D40" s="4">
        <v>4088</v>
      </c>
    </row>
    <row r="41" spans="1:4" ht="29.5" x14ac:dyDescent="0.75">
      <c r="A41" s="2" t="s">
        <v>77</v>
      </c>
      <c r="B41" s="4">
        <v>0</v>
      </c>
      <c r="C41" s="4">
        <v>0</v>
      </c>
      <c r="D41" s="4">
        <v>1979206</v>
      </c>
    </row>
    <row r="42" spans="1:4" x14ac:dyDescent="0.75">
      <c r="A42" s="2" t="s">
        <v>56</v>
      </c>
      <c r="B42" s="4">
        <v>0</v>
      </c>
      <c r="C42" s="4">
        <v>337</v>
      </c>
      <c r="D42" s="4">
        <v>0</v>
      </c>
    </row>
    <row r="43" spans="1:4" x14ac:dyDescent="0.75">
      <c r="A43" s="2" t="s">
        <v>78</v>
      </c>
      <c r="B43" s="4">
        <v>-936942</v>
      </c>
      <c r="C43" s="4">
        <v>34068</v>
      </c>
      <c r="D43" s="4">
        <v>2050277</v>
      </c>
    </row>
    <row r="44" spans="1:4" x14ac:dyDescent="0.75">
      <c r="A44" s="2" t="s">
        <v>79</v>
      </c>
      <c r="B44" s="4">
        <v>-8108</v>
      </c>
      <c r="C44" s="4">
        <v>0</v>
      </c>
      <c r="D44" s="4">
        <v>0</v>
      </c>
    </row>
    <row r="45" spans="1:4" x14ac:dyDescent="0.75">
      <c r="A45" s="2" t="s">
        <v>80</v>
      </c>
      <c r="B45" s="4">
        <v>26890</v>
      </c>
      <c r="C45" s="4">
        <v>-1219763</v>
      </c>
      <c r="D45" s="4">
        <v>1959034</v>
      </c>
    </row>
    <row r="46" spans="1:4" x14ac:dyDescent="0.75">
      <c r="A46" s="2" t="s">
        <v>81</v>
      </c>
      <c r="B46" s="4">
        <v>1073353</v>
      </c>
      <c r="C46" s="4">
        <v>2293116</v>
      </c>
      <c r="D46" s="4">
        <v>334082</v>
      </c>
    </row>
    <row r="47" spans="1:4" x14ac:dyDescent="0.75">
      <c r="A47" s="2" t="s">
        <v>82</v>
      </c>
      <c r="B47" s="4">
        <v>1100243</v>
      </c>
      <c r="C47" s="4">
        <v>1073353</v>
      </c>
      <c r="D47" s="4">
        <v>2293116</v>
      </c>
    </row>
    <row r="48" spans="1:4" x14ac:dyDescent="0.75">
      <c r="A48" s="3" t="s">
        <v>83</v>
      </c>
      <c r="B48" s="2" t="s">
        <v>6</v>
      </c>
      <c r="C48" s="2" t="s">
        <v>6</v>
      </c>
      <c r="D48" s="2" t="s">
        <v>6</v>
      </c>
    </row>
    <row r="49" spans="1:4" x14ac:dyDescent="0.75">
      <c r="A49" s="2" t="s">
        <v>84</v>
      </c>
      <c r="B49" s="4">
        <v>309084</v>
      </c>
      <c r="C49" s="4">
        <v>38979</v>
      </c>
      <c r="D49" s="4">
        <v>3181</v>
      </c>
    </row>
    <row r="50" spans="1:4" x14ac:dyDescent="0.75">
      <c r="A50" s="3" t="s">
        <v>85</v>
      </c>
      <c r="B50" s="2" t="s">
        <v>6</v>
      </c>
      <c r="C50" s="2" t="s">
        <v>6</v>
      </c>
      <c r="D50" s="2" t="s">
        <v>6</v>
      </c>
    </row>
    <row r="51" spans="1:4" x14ac:dyDescent="0.75">
      <c r="A51" s="2" t="s">
        <v>86</v>
      </c>
      <c r="B51" s="4">
        <v>11946</v>
      </c>
      <c r="C51" s="4">
        <v>13728</v>
      </c>
      <c r="D51" s="4">
        <v>34514</v>
      </c>
    </row>
    <row r="52" spans="1:4" x14ac:dyDescent="0.75">
      <c r="A52" s="2" t="s">
        <v>87</v>
      </c>
      <c r="B52" s="4">
        <v>238</v>
      </c>
      <c r="C52" s="4">
        <v>407</v>
      </c>
      <c r="D52" s="4">
        <v>558</v>
      </c>
    </row>
    <row r="53" spans="1:4" ht="29.5" x14ac:dyDescent="0.75">
      <c r="A53" s="3" t="s">
        <v>88</v>
      </c>
      <c r="B53" s="2" t="s">
        <v>6</v>
      </c>
      <c r="C53" s="2" t="s">
        <v>6</v>
      </c>
      <c r="D53" s="2" t="s">
        <v>6</v>
      </c>
    </row>
    <row r="54" spans="1:4" x14ac:dyDescent="0.75">
      <c r="A54" s="2" t="s">
        <v>89</v>
      </c>
      <c r="B54" s="4">
        <v>1086830</v>
      </c>
      <c r="C54" s="4">
        <v>1062820</v>
      </c>
      <c r="D54" s="4">
        <v>2240303</v>
      </c>
    </row>
    <row r="55" spans="1:4" x14ac:dyDescent="0.75">
      <c r="A55" s="2" t="s">
        <v>90</v>
      </c>
      <c r="B55" s="4">
        <v>13141</v>
      </c>
      <c r="C55" s="4">
        <v>10236</v>
      </c>
      <c r="D55" s="4">
        <v>50575</v>
      </c>
    </row>
    <row r="56" spans="1:4" x14ac:dyDescent="0.75">
      <c r="A56" s="2" t="s">
        <v>91</v>
      </c>
      <c r="B56" s="4">
        <v>272</v>
      </c>
      <c r="C56" s="4">
        <v>297</v>
      </c>
      <c r="D56" s="4">
        <v>2238</v>
      </c>
    </row>
    <row r="57" spans="1:4" x14ac:dyDescent="0.75">
      <c r="A57" s="2" t="s">
        <v>92</v>
      </c>
      <c r="B57" s="4">
        <v>1100243</v>
      </c>
      <c r="C57" s="4">
        <v>1073353</v>
      </c>
      <c r="D57" s="4">
        <v>2293116</v>
      </c>
    </row>
    <row r="58" spans="1:4" x14ac:dyDescent="0.75">
      <c r="A58" s="2" t="s">
        <v>93</v>
      </c>
      <c r="B58" s="2" t="s">
        <v>6</v>
      </c>
      <c r="C58" s="2" t="s">
        <v>6</v>
      </c>
      <c r="D58" s="2" t="s">
        <v>6</v>
      </c>
    </row>
    <row r="59" spans="1:4" x14ac:dyDescent="0.75">
      <c r="A59" s="3" t="s">
        <v>47</v>
      </c>
      <c r="B59" s="2" t="s">
        <v>6</v>
      </c>
      <c r="C59" s="2" t="s">
        <v>6</v>
      </c>
      <c r="D59" s="2" t="s">
        <v>6</v>
      </c>
    </row>
    <row r="60" spans="1:4" x14ac:dyDescent="0.75">
      <c r="A60" s="2" t="s">
        <v>7</v>
      </c>
      <c r="B60" s="4">
        <v>16465</v>
      </c>
      <c r="C60" s="4">
        <v>270271</v>
      </c>
      <c r="D60" s="4">
        <v>239348</v>
      </c>
    </row>
    <row r="61" spans="1:4" x14ac:dyDescent="0.75">
      <c r="A61" s="2" t="s">
        <v>94</v>
      </c>
      <c r="B61" s="2" t="s">
        <v>6</v>
      </c>
      <c r="C61" s="2" t="s">
        <v>6</v>
      </c>
      <c r="D61" s="2" t="s">
        <v>6</v>
      </c>
    </row>
    <row r="62" spans="1:4" x14ac:dyDescent="0.75">
      <c r="A62" s="3" t="s">
        <v>47</v>
      </c>
      <c r="B62" s="2" t="s">
        <v>6</v>
      </c>
      <c r="C62" s="2" t="s">
        <v>6</v>
      </c>
      <c r="D62" s="2" t="s">
        <v>6</v>
      </c>
    </row>
    <row r="63" spans="1:4" x14ac:dyDescent="0.75">
      <c r="A63" s="2" t="s">
        <v>7</v>
      </c>
      <c r="B63" s="1">
        <v>87246</v>
      </c>
      <c r="C63" s="1">
        <v>1105368</v>
      </c>
      <c r="D63" s="1">
        <v>432968</v>
      </c>
    </row>
  </sheetData>
  <mergeCells count="2">
    <mergeCell ref="A1:A2"/>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915B-F3B6-45C0-A1B0-63315EC0D8A6}">
  <sheetPr codeName="Sheet3"/>
  <dimension ref="A1:D41"/>
  <sheetViews>
    <sheetView topLeftCell="A16" workbookViewId="0">
      <selection activeCell="F24" sqref="F24"/>
    </sheetView>
  </sheetViews>
  <sheetFormatPr defaultRowHeight="14.75" x14ac:dyDescent="0.75"/>
  <cols>
    <col min="1" max="1" width="80" customWidth="1"/>
    <col min="2" max="2" width="16" customWidth="1"/>
    <col min="3" max="4" width="14" customWidth="1"/>
  </cols>
  <sheetData>
    <row r="1" spans="1:4" x14ac:dyDescent="0.75">
      <c r="A1" s="6" t="s">
        <v>43</v>
      </c>
      <c r="B1" s="8" t="s">
        <v>1</v>
      </c>
      <c r="C1" s="7"/>
      <c r="D1" s="7"/>
    </row>
    <row r="2" spans="1:4" x14ac:dyDescent="0.75">
      <c r="A2" s="7"/>
      <c r="B2" s="5" t="s">
        <v>95</v>
      </c>
      <c r="C2" s="5" t="s">
        <v>96</v>
      </c>
      <c r="D2" s="5" t="s">
        <v>97</v>
      </c>
    </row>
    <row r="3" spans="1:4" x14ac:dyDescent="0.75">
      <c r="A3" s="3" t="s">
        <v>47</v>
      </c>
      <c r="B3" s="2" t="s">
        <v>6</v>
      </c>
      <c r="C3" s="2" t="s">
        <v>6</v>
      </c>
      <c r="D3" s="2" t="s">
        <v>6</v>
      </c>
    </row>
    <row r="4" spans="1:4" x14ac:dyDescent="0.75">
      <c r="A4" s="2" t="s">
        <v>7</v>
      </c>
      <c r="B4" s="1">
        <v>4491924</v>
      </c>
      <c r="C4" s="1">
        <v>5116228</v>
      </c>
      <c r="D4" s="1">
        <v>2761395</v>
      </c>
    </row>
    <row r="5" spans="1:4" x14ac:dyDescent="0.75">
      <c r="A5" s="3" t="s">
        <v>48</v>
      </c>
      <c r="B5" s="2" t="s">
        <v>6</v>
      </c>
      <c r="C5" s="2" t="s">
        <v>6</v>
      </c>
      <c r="D5" s="2" t="s">
        <v>6</v>
      </c>
    </row>
    <row r="6" spans="1:4" x14ac:dyDescent="0.75">
      <c r="A6" s="2" t="s">
        <v>98</v>
      </c>
      <c r="B6" s="4">
        <v>-16839038</v>
      </c>
      <c r="C6" s="4">
        <v>-17702202</v>
      </c>
      <c r="D6" s="4">
        <v>-11779284</v>
      </c>
    </row>
    <row r="7" spans="1:4" x14ac:dyDescent="0.75">
      <c r="A7" s="2" t="s">
        <v>99</v>
      </c>
      <c r="B7" s="4">
        <v>179310</v>
      </c>
      <c r="C7" s="4">
        <v>232898</v>
      </c>
      <c r="D7" s="4">
        <v>-757433</v>
      </c>
    </row>
    <row r="8" spans="1:4" x14ac:dyDescent="0.75">
      <c r="A8" s="2" t="s">
        <v>100</v>
      </c>
      <c r="B8" s="4">
        <v>14026132</v>
      </c>
      <c r="C8" s="4">
        <v>12230367</v>
      </c>
      <c r="D8" s="4">
        <v>10806912</v>
      </c>
    </row>
    <row r="9" spans="1:4" x14ac:dyDescent="0.75">
      <c r="A9" s="2" t="s">
        <v>101</v>
      </c>
      <c r="B9" s="4">
        <v>336682</v>
      </c>
      <c r="C9" s="4">
        <v>208412</v>
      </c>
      <c r="D9" s="4">
        <v>115710</v>
      </c>
    </row>
    <row r="10" spans="1:4" x14ac:dyDescent="0.75">
      <c r="A10" s="2" t="s">
        <v>10</v>
      </c>
      <c r="B10" s="4">
        <v>575452</v>
      </c>
      <c r="C10" s="4">
        <v>403220</v>
      </c>
      <c r="D10" s="4">
        <v>415180</v>
      </c>
    </row>
    <row r="11" spans="1:4" x14ac:dyDescent="0.75">
      <c r="A11" s="2" t="s">
        <v>102</v>
      </c>
      <c r="B11" s="4">
        <v>-353111</v>
      </c>
      <c r="C11" s="4">
        <v>-430661</v>
      </c>
      <c r="D11" s="4">
        <v>533278</v>
      </c>
    </row>
    <row r="12" spans="1:4" x14ac:dyDescent="0.75">
      <c r="A12" s="2" t="s">
        <v>103</v>
      </c>
      <c r="B12" s="4">
        <v>533543</v>
      </c>
      <c r="C12" s="4">
        <v>376777</v>
      </c>
      <c r="D12" s="4">
        <v>293126</v>
      </c>
    </row>
    <row r="13" spans="1:4" x14ac:dyDescent="0.75">
      <c r="A13" s="2" t="s">
        <v>12</v>
      </c>
      <c r="B13" s="4">
        <v>-166550</v>
      </c>
      <c r="C13" s="4">
        <v>199548</v>
      </c>
      <c r="D13" s="4">
        <v>70066</v>
      </c>
    </row>
    <row r="14" spans="1:4" x14ac:dyDescent="0.75">
      <c r="A14" s="3" t="s">
        <v>13</v>
      </c>
      <c r="B14" s="2" t="s">
        <v>6</v>
      </c>
      <c r="C14" s="2" t="s">
        <v>6</v>
      </c>
      <c r="D14" s="2" t="s">
        <v>6</v>
      </c>
    </row>
    <row r="15" spans="1:4" x14ac:dyDescent="0.75">
      <c r="A15" s="2" t="s">
        <v>16</v>
      </c>
      <c r="B15" s="4">
        <v>-353834</v>
      </c>
      <c r="C15" s="4">
        <v>-369681</v>
      </c>
      <c r="D15" s="4">
        <v>-187623</v>
      </c>
    </row>
    <row r="16" spans="1:4" x14ac:dyDescent="0.75">
      <c r="A16" s="2" t="s">
        <v>18</v>
      </c>
      <c r="B16" s="4">
        <v>-158543</v>
      </c>
      <c r="C16" s="4">
        <v>145115</v>
      </c>
      <c r="D16" s="4">
        <v>-41605</v>
      </c>
    </row>
    <row r="17" spans="1:4" x14ac:dyDescent="0.75">
      <c r="A17" s="2" t="s">
        <v>59</v>
      </c>
      <c r="B17" s="4">
        <v>-55513</v>
      </c>
      <c r="C17" s="4">
        <v>180338</v>
      </c>
      <c r="D17" s="4">
        <v>198183</v>
      </c>
    </row>
    <row r="18" spans="1:4" x14ac:dyDescent="0.75">
      <c r="A18" s="2" t="s">
        <v>60</v>
      </c>
      <c r="B18" s="4">
        <v>27356</v>
      </c>
      <c r="C18" s="4">
        <v>91350</v>
      </c>
      <c r="D18" s="4">
        <v>193247</v>
      </c>
    </row>
    <row r="19" spans="1:4" x14ac:dyDescent="0.75">
      <c r="A19" s="2" t="s">
        <v>104</v>
      </c>
      <c r="B19" s="4">
        <v>-217553</v>
      </c>
      <c r="C19" s="4">
        <v>-289099</v>
      </c>
      <c r="D19" s="4">
        <v>-194075</v>
      </c>
    </row>
    <row r="20" spans="1:4" x14ac:dyDescent="0.75">
      <c r="A20" s="2" t="s">
        <v>62</v>
      </c>
      <c r="B20" s="4">
        <v>2026257</v>
      </c>
      <c r="C20" s="4">
        <v>392610</v>
      </c>
      <c r="D20" s="4">
        <v>2427077</v>
      </c>
    </row>
    <row r="21" spans="1:4" x14ac:dyDescent="0.75">
      <c r="A21" s="3" t="s">
        <v>63</v>
      </c>
      <c r="B21" s="2" t="s">
        <v>6</v>
      </c>
      <c r="C21" s="2" t="s">
        <v>6</v>
      </c>
      <c r="D21" s="2" t="s">
        <v>6</v>
      </c>
    </row>
    <row r="22" spans="1:4" x14ac:dyDescent="0.75">
      <c r="A22" s="2" t="s">
        <v>67</v>
      </c>
      <c r="B22" s="4">
        <v>-407729</v>
      </c>
      <c r="C22" s="4">
        <v>-524585</v>
      </c>
      <c r="D22" s="4">
        <v>-497923</v>
      </c>
    </row>
    <row r="23" spans="1:4" x14ac:dyDescent="0.75">
      <c r="A23" s="2" t="s">
        <v>105</v>
      </c>
      <c r="B23" s="4">
        <v>0</v>
      </c>
      <c r="C23" s="4">
        <v>-26919</v>
      </c>
      <c r="D23" s="4">
        <v>-7431</v>
      </c>
    </row>
    <row r="24" spans="1:4" x14ac:dyDescent="0.75">
      <c r="A24" s="2" t="s">
        <v>106</v>
      </c>
      <c r="B24" s="4">
        <v>-757387</v>
      </c>
      <c r="C24" s="4">
        <v>-788349</v>
      </c>
      <c r="D24" s="4">
        <v>0</v>
      </c>
    </row>
    <row r="25" spans="1:4" x14ac:dyDescent="0.75">
      <c r="A25" s="2" t="s">
        <v>107</v>
      </c>
      <c r="B25" s="4">
        <v>-911276</v>
      </c>
      <c r="C25" s="4">
        <v>0</v>
      </c>
      <c r="D25" s="4">
        <v>0</v>
      </c>
    </row>
    <row r="26" spans="1:4" x14ac:dyDescent="0.75">
      <c r="A26" s="2" t="s">
        <v>71</v>
      </c>
      <c r="B26" s="4">
        <v>-2076392</v>
      </c>
      <c r="C26" s="4">
        <v>-1339853</v>
      </c>
      <c r="D26" s="4">
        <v>-505354</v>
      </c>
    </row>
    <row r="27" spans="1:4" x14ac:dyDescent="0.75">
      <c r="A27" s="3" t="s">
        <v>72</v>
      </c>
      <c r="B27" s="2" t="s">
        <v>6</v>
      </c>
      <c r="C27" s="2" t="s">
        <v>6</v>
      </c>
      <c r="D27" s="2" t="s">
        <v>6</v>
      </c>
    </row>
    <row r="28" spans="1:4" x14ac:dyDescent="0.75">
      <c r="A28" s="2" t="s">
        <v>108</v>
      </c>
      <c r="B28" s="4">
        <v>0</v>
      </c>
      <c r="C28" s="4">
        <v>0</v>
      </c>
      <c r="D28" s="4">
        <v>1009464</v>
      </c>
    </row>
    <row r="29" spans="1:4" x14ac:dyDescent="0.75">
      <c r="A29" s="2" t="s">
        <v>109</v>
      </c>
      <c r="B29" s="4">
        <v>0</v>
      </c>
      <c r="C29" s="4">
        <v>0</v>
      </c>
      <c r="D29" s="4">
        <v>-7559</v>
      </c>
    </row>
    <row r="30" spans="1:4" x14ac:dyDescent="0.75">
      <c r="A30" s="2" t="s">
        <v>26</v>
      </c>
      <c r="B30" s="4">
        <v>-700000</v>
      </c>
      <c r="C30" s="4">
        <v>-500000</v>
      </c>
      <c r="D30" s="4">
        <v>0</v>
      </c>
    </row>
    <row r="31" spans="1:4" x14ac:dyDescent="0.75">
      <c r="A31" s="2" t="s">
        <v>110</v>
      </c>
      <c r="B31" s="4">
        <v>35746</v>
      </c>
      <c r="C31" s="4">
        <v>174414</v>
      </c>
      <c r="D31" s="4">
        <v>235406</v>
      </c>
    </row>
    <row r="32" spans="1:4" x14ac:dyDescent="0.75">
      <c r="A32" s="2" t="s">
        <v>111</v>
      </c>
      <c r="B32" s="4">
        <v>0</v>
      </c>
      <c r="C32" s="4">
        <v>-600022</v>
      </c>
      <c r="D32" s="4">
        <v>0</v>
      </c>
    </row>
    <row r="33" spans="1:4" x14ac:dyDescent="0.75">
      <c r="A33" s="2" t="s">
        <v>112</v>
      </c>
      <c r="B33" s="4">
        <v>0</v>
      </c>
      <c r="C33" s="4">
        <v>-224168</v>
      </c>
      <c r="D33" s="4">
        <v>0</v>
      </c>
    </row>
    <row r="34" spans="1:4" x14ac:dyDescent="0.75">
      <c r="A34" s="2" t="s">
        <v>113</v>
      </c>
      <c r="B34" s="4">
        <v>-664254</v>
      </c>
      <c r="C34" s="4">
        <v>-1149776</v>
      </c>
      <c r="D34" s="4">
        <v>1237311</v>
      </c>
    </row>
    <row r="35" spans="1:4" x14ac:dyDescent="0.75">
      <c r="A35" s="2" t="s">
        <v>114</v>
      </c>
      <c r="B35" s="4">
        <v>-170140</v>
      </c>
      <c r="C35" s="4">
        <v>-86740</v>
      </c>
      <c r="D35" s="4">
        <v>36050</v>
      </c>
    </row>
    <row r="36" spans="1:4" x14ac:dyDescent="0.75">
      <c r="A36" s="2" t="s">
        <v>115</v>
      </c>
      <c r="B36" s="4">
        <v>-884529</v>
      </c>
      <c r="C36" s="4">
        <v>-2183759</v>
      </c>
      <c r="D36" s="4">
        <v>3195084</v>
      </c>
    </row>
    <row r="37" spans="1:4" x14ac:dyDescent="0.75">
      <c r="A37" s="2" t="s">
        <v>116</v>
      </c>
      <c r="B37" s="4">
        <v>6055111</v>
      </c>
      <c r="C37" s="4">
        <v>8238870</v>
      </c>
      <c r="D37" s="4">
        <v>5043786</v>
      </c>
    </row>
    <row r="38" spans="1:4" x14ac:dyDescent="0.75">
      <c r="A38" s="2" t="s">
        <v>117</v>
      </c>
      <c r="B38" s="4">
        <v>5170582</v>
      </c>
      <c r="C38" s="4">
        <v>6055111</v>
      </c>
      <c r="D38" s="4">
        <v>8238870</v>
      </c>
    </row>
    <row r="39" spans="1:4" x14ac:dyDescent="0.75">
      <c r="A39" s="3" t="s">
        <v>118</v>
      </c>
      <c r="B39" s="2" t="s">
        <v>6</v>
      </c>
      <c r="C39" s="2" t="s">
        <v>6</v>
      </c>
      <c r="D39" s="2" t="s">
        <v>6</v>
      </c>
    </row>
    <row r="40" spans="1:4" x14ac:dyDescent="0.75">
      <c r="A40" s="2" t="s">
        <v>119</v>
      </c>
      <c r="B40" s="4">
        <v>811720</v>
      </c>
      <c r="C40" s="4">
        <v>509265</v>
      </c>
      <c r="D40" s="4">
        <v>291582</v>
      </c>
    </row>
    <row r="41" spans="1:4" x14ac:dyDescent="0.75">
      <c r="A41" s="2" t="s">
        <v>120</v>
      </c>
      <c r="B41" s="1">
        <v>701693</v>
      </c>
      <c r="C41" s="1">
        <v>763432</v>
      </c>
      <c r="D41" s="1">
        <v>762904</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5874-0D29-4D26-8456-7A13179B0A4F}">
  <sheetPr codeName="Sheet4"/>
  <dimension ref="A1:D42"/>
  <sheetViews>
    <sheetView topLeftCell="A13" workbookViewId="0">
      <selection activeCell="A29" sqref="A29"/>
    </sheetView>
  </sheetViews>
  <sheetFormatPr defaultRowHeight="14.75" x14ac:dyDescent="0.75"/>
  <cols>
    <col min="1" max="1" width="71" customWidth="1"/>
    <col min="2" max="2" width="16" customWidth="1"/>
    <col min="3" max="4" width="14" customWidth="1"/>
  </cols>
  <sheetData>
    <row r="1" spans="1:4" x14ac:dyDescent="0.75">
      <c r="A1" s="6" t="s">
        <v>121</v>
      </c>
      <c r="B1" s="8" t="s">
        <v>1</v>
      </c>
      <c r="C1" s="7"/>
      <c r="D1" s="7"/>
    </row>
    <row r="2" spans="1:4" x14ac:dyDescent="0.75">
      <c r="A2" s="7"/>
      <c r="B2" s="5" t="s">
        <v>95</v>
      </c>
      <c r="C2" s="5" t="s">
        <v>96</v>
      </c>
      <c r="D2" s="5" t="s">
        <v>97</v>
      </c>
    </row>
    <row r="3" spans="1:4" x14ac:dyDescent="0.75">
      <c r="A3" s="3" t="s">
        <v>122</v>
      </c>
      <c r="B3" s="2" t="s">
        <v>6</v>
      </c>
      <c r="C3" s="2" t="s">
        <v>6</v>
      </c>
      <c r="D3" s="2" t="s">
        <v>6</v>
      </c>
    </row>
    <row r="4" spans="1:4" x14ac:dyDescent="0.75">
      <c r="A4" s="2" t="s">
        <v>7</v>
      </c>
      <c r="B4" s="1">
        <v>59972</v>
      </c>
      <c r="C4" s="1">
        <v>76033</v>
      </c>
      <c r="D4" s="1">
        <v>40269</v>
      </c>
    </row>
    <row r="5" spans="1:4" x14ac:dyDescent="0.75">
      <c r="A5" s="3" t="s">
        <v>123</v>
      </c>
      <c r="B5" s="2" t="s">
        <v>6</v>
      </c>
      <c r="C5" s="2" t="s">
        <v>6</v>
      </c>
      <c r="D5" s="2" t="s">
        <v>6</v>
      </c>
    </row>
    <row r="6" spans="1:4" x14ac:dyDescent="0.75">
      <c r="A6" s="2" t="s">
        <v>124</v>
      </c>
      <c r="B6" s="4">
        <v>15287</v>
      </c>
      <c r="C6" s="4">
        <v>11555</v>
      </c>
      <c r="D6" s="4">
        <v>12905</v>
      </c>
    </row>
    <row r="7" spans="1:4" x14ac:dyDescent="0.75">
      <c r="A7" s="2" t="s">
        <v>125</v>
      </c>
      <c r="B7" s="4">
        <v>641</v>
      </c>
      <c r="C7" s="4">
        <v>886</v>
      </c>
      <c r="D7" s="4">
        <v>792</v>
      </c>
    </row>
    <row r="8" spans="1:4" x14ac:dyDescent="0.75">
      <c r="A8" s="2" t="s">
        <v>10</v>
      </c>
      <c r="B8" s="4">
        <v>19362</v>
      </c>
      <c r="C8" s="4">
        <v>15376</v>
      </c>
      <c r="D8" s="4">
        <v>12991</v>
      </c>
    </row>
    <row r="9" spans="1:4" x14ac:dyDescent="0.75">
      <c r="A9" s="2" t="s">
        <v>12</v>
      </c>
      <c r="B9" s="4">
        <v>-8081</v>
      </c>
      <c r="C9" s="4">
        <v>1808</v>
      </c>
      <c r="D9" s="4">
        <v>1390</v>
      </c>
    </row>
    <row r="10" spans="1:4" x14ac:dyDescent="0.75">
      <c r="A10" s="2" t="s">
        <v>126</v>
      </c>
      <c r="B10" s="4">
        <v>5519</v>
      </c>
      <c r="C10" s="4">
        <v>-12270</v>
      </c>
      <c r="D10" s="4">
        <v>-6317</v>
      </c>
    </row>
    <row r="11" spans="1:4" x14ac:dyDescent="0.75">
      <c r="A11" s="2" t="s">
        <v>56</v>
      </c>
      <c r="B11" s="4">
        <v>1030</v>
      </c>
      <c r="C11" s="4">
        <v>-213</v>
      </c>
      <c r="D11" s="4">
        <v>1267</v>
      </c>
    </row>
    <row r="12" spans="1:4" x14ac:dyDescent="0.75">
      <c r="A12" s="3" t="s">
        <v>127</v>
      </c>
      <c r="B12" s="2" t="s">
        <v>6</v>
      </c>
      <c r="C12" s="2" t="s">
        <v>6</v>
      </c>
      <c r="D12" s="2" t="s">
        <v>6</v>
      </c>
    </row>
    <row r="13" spans="1:4" x14ac:dyDescent="0.75">
      <c r="A13" s="2" t="s">
        <v>128</v>
      </c>
      <c r="B13" s="4">
        <v>-2317</v>
      </c>
      <c r="C13" s="4">
        <v>-9095</v>
      </c>
      <c r="D13" s="4">
        <v>-6524</v>
      </c>
    </row>
    <row r="14" spans="1:4" x14ac:dyDescent="0.75">
      <c r="A14" s="2" t="s">
        <v>129</v>
      </c>
      <c r="B14" s="4">
        <v>584</v>
      </c>
      <c r="C14" s="4">
        <v>-625</v>
      </c>
      <c r="D14" s="4">
        <v>1209</v>
      </c>
    </row>
    <row r="15" spans="1:4" x14ac:dyDescent="0.75">
      <c r="A15" s="2" t="s">
        <v>130</v>
      </c>
      <c r="B15" s="4">
        <v>-5046</v>
      </c>
      <c r="C15" s="4">
        <v>-1846</v>
      </c>
      <c r="D15" s="4">
        <v>-1330</v>
      </c>
    </row>
    <row r="16" spans="1:4" x14ac:dyDescent="0.75">
      <c r="A16" s="2" t="s">
        <v>18</v>
      </c>
      <c r="B16" s="4">
        <v>707</v>
      </c>
      <c r="C16" s="4">
        <v>283</v>
      </c>
      <c r="D16" s="4">
        <v>694</v>
      </c>
    </row>
    <row r="17" spans="1:4" x14ac:dyDescent="0.75">
      <c r="A17" s="2" t="s">
        <v>59</v>
      </c>
      <c r="B17" s="4">
        <v>3915</v>
      </c>
      <c r="C17" s="4">
        <v>7304</v>
      </c>
      <c r="D17" s="4">
        <v>5504</v>
      </c>
    </row>
    <row r="18" spans="1:4" x14ac:dyDescent="0.75">
      <c r="A18" s="2" t="s">
        <v>131</v>
      </c>
      <c r="B18" s="4">
        <v>-445</v>
      </c>
      <c r="C18" s="4">
        <v>1682</v>
      </c>
      <c r="D18" s="4">
        <v>1639</v>
      </c>
    </row>
    <row r="19" spans="1:4" x14ac:dyDescent="0.75">
      <c r="A19" s="2" t="s">
        <v>60</v>
      </c>
      <c r="B19" s="4">
        <v>367</v>
      </c>
      <c r="C19" s="4">
        <v>774</v>
      </c>
      <c r="D19" s="4">
        <v>635</v>
      </c>
    </row>
    <row r="20" spans="1:4" x14ac:dyDescent="0.75">
      <c r="A20" s="2" t="s">
        <v>62</v>
      </c>
      <c r="B20" s="4">
        <v>91495</v>
      </c>
      <c r="C20" s="4">
        <v>91652</v>
      </c>
      <c r="D20" s="4">
        <v>65124</v>
      </c>
    </row>
    <row r="21" spans="1:4" x14ac:dyDescent="0.75">
      <c r="A21" s="3" t="s">
        <v>132</v>
      </c>
      <c r="B21" s="2" t="s">
        <v>6</v>
      </c>
      <c r="C21" s="2" t="s">
        <v>6</v>
      </c>
      <c r="D21" s="2" t="s">
        <v>6</v>
      </c>
    </row>
    <row r="22" spans="1:4" x14ac:dyDescent="0.75">
      <c r="A22" s="2" t="s">
        <v>67</v>
      </c>
      <c r="B22" s="4">
        <v>-31485</v>
      </c>
      <c r="C22" s="4">
        <v>-24640</v>
      </c>
      <c r="D22" s="4">
        <v>-22281</v>
      </c>
    </row>
    <row r="23" spans="1:4" x14ac:dyDescent="0.75">
      <c r="A23" s="2" t="s">
        <v>64</v>
      </c>
      <c r="B23" s="4">
        <v>-78874</v>
      </c>
      <c r="C23" s="4">
        <v>-135196</v>
      </c>
      <c r="D23" s="4">
        <v>-136576</v>
      </c>
    </row>
    <row r="24" spans="1:4" x14ac:dyDescent="0.75">
      <c r="A24" s="2" t="s">
        <v>133</v>
      </c>
      <c r="B24" s="4">
        <v>97822</v>
      </c>
      <c r="C24" s="4">
        <v>128294</v>
      </c>
      <c r="D24" s="4">
        <v>132906</v>
      </c>
    </row>
    <row r="25" spans="1:4" x14ac:dyDescent="0.75">
      <c r="A25" s="2" t="s">
        <v>134</v>
      </c>
      <c r="B25" s="4">
        <v>-2531</v>
      </c>
      <c r="C25" s="4">
        <v>-2838</v>
      </c>
      <c r="D25" s="4">
        <v>-7175</v>
      </c>
    </row>
    <row r="26" spans="1:4" x14ac:dyDescent="0.75">
      <c r="A26" s="2" t="s">
        <v>135</v>
      </c>
      <c r="B26" s="4">
        <v>150</v>
      </c>
      <c r="C26" s="4">
        <v>934</v>
      </c>
      <c r="D26" s="4">
        <v>1023</v>
      </c>
    </row>
    <row r="27" spans="1:4" x14ac:dyDescent="0.75">
      <c r="A27" s="2" t="s">
        <v>136</v>
      </c>
      <c r="B27" s="4">
        <v>-6969</v>
      </c>
      <c r="C27" s="4">
        <v>-2618</v>
      </c>
      <c r="D27" s="4">
        <v>-738</v>
      </c>
    </row>
    <row r="28" spans="1:4" x14ac:dyDescent="0.75">
      <c r="A28" s="2" t="s">
        <v>137</v>
      </c>
      <c r="B28" s="4">
        <v>1589</v>
      </c>
      <c r="C28" s="4">
        <v>541</v>
      </c>
      <c r="D28" s="4">
        <v>68</v>
      </c>
    </row>
    <row r="29" spans="1:4" x14ac:dyDescent="0.75">
      <c r="A29" s="2" t="s">
        <v>71</v>
      </c>
      <c r="B29" s="4">
        <v>-20298</v>
      </c>
      <c r="C29" s="4">
        <v>-35523</v>
      </c>
      <c r="D29" s="4">
        <v>-32773</v>
      </c>
    </row>
    <row r="30" spans="1:4" x14ac:dyDescent="0.75">
      <c r="A30" s="3" t="s">
        <v>138</v>
      </c>
      <c r="B30" s="2" t="s">
        <v>6</v>
      </c>
      <c r="C30" s="2" t="s">
        <v>6</v>
      </c>
      <c r="D30" s="2" t="s">
        <v>6</v>
      </c>
    </row>
    <row r="31" spans="1:4" x14ac:dyDescent="0.75">
      <c r="A31" s="2" t="s">
        <v>139</v>
      </c>
      <c r="B31" s="4">
        <v>-9300</v>
      </c>
      <c r="C31" s="4">
        <v>-10162</v>
      </c>
      <c r="D31" s="4">
        <v>-5720</v>
      </c>
    </row>
    <row r="32" spans="1:4" x14ac:dyDescent="0.75">
      <c r="A32" s="2" t="s">
        <v>140</v>
      </c>
      <c r="B32" s="4">
        <v>-59296</v>
      </c>
      <c r="C32" s="4">
        <v>-50274</v>
      </c>
      <c r="D32" s="4">
        <v>-31149</v>
      </c>
    </row>
    <row r="33" spans="1:4" x14ac:dyDescent="0.75">
      <c r="A33" s="2" t="s">
        <v>141</v>
      </c>
      <c r="B33" s="4">
        <v>52872</v>
      </c>
      <c r="C33" s="4">
        <v>20199</v>
      </c>
      <c r="D33" s="4">
        <v>11761</v>
      </c>
    </row>
    <row r="34" spans="1:4" x14ac:dyDescent="0.75">
      <c r="A34" s="2" t="s">
        <v>26</v>
      </c>
      <c r="B34" s="4">
        <v>-54068</v>
      </c>
      <c r="C34" s="4">
        <v>-21435</v>
      </c>
      <c r="D34" s="4">
        <v>-2100</v>
      </c>
    </row>
    <row r="35" spans="1:4" x14ac:dyDescent="0.75">
      <c r="A35" s="2" t="s">
        <v>142</v>
      </c>
      <c r="B35" s="4">
        <v>35</v>
      </c>
      <c r="C35" s="4">
        <v>310</v>
      </c>
      <c r="D35" s="4">
        <v>2800</v>
      </c>
    </row>
    <row r="36" spans="1:4" x14ac:dyDescent="0.75">
      <c r="A36" s="2" t="s">
        <v>143</v>
      </c>
      <c r="B36" s="4">
        <v>-69757</v>
      </c>
      <c r="C36" s="4">
        <v>-61362</v>
      </c>
      <c r="D36" s="4">
        <v>-24408</v>
      </c>
    </row>
    <row r="37" spans="1:4" x14ac:dyDescent="0.75">
      <c r="A37" s="2" t="s">
        <v>144</v>
      </c>
      <c r="B37" s="4">
        <v>-506</v>
      </c>
      <c r="C37" s="4">
        <v>-287</v>
      </c>
      <c r="D37" s="4">
        <v>24</v>
      </c>
    </row>
    <row r="38" spans="1:4" x14ac:dyDescent="0.75">
      <c r="A38" s="2" t="s">
        <v>145</v>
      </c>
      <c r="B38" s="4">
        <v>934</v>
      </c>
      <c r="C38" s="4">
        <v>-5520</v>
      </c>
      <c r="D38" s="4">
        <v>7967</v>
      </c>
    </row>
    <row r="39" spans="1:4" x14ac:dyDescent="0.75">
      <c r="A39" s="2" t="s">
        <v>146</v>
      </c>
      <c r="B39" s="4">
        <v>20945</v>
      </c>
      <c r="C39" s="4">
        <v>26465</v>
      </c>
      <c r="D39" s="4">
        <v>18498</v>
      </c>
    </row>
    <row r="40" spans="1:4" x14ac:dyDescent="0.75">
      <c r="A40" s="2" t="s">
        <v>147</v>
      </c>
      <c r="B40" s="4">
        <v>21879</v>
      </c>
      <c r="C40" s="4">
        <v>20945</v>
      </c>
      <c r="D40" s="4">
        <v>26465</v>
      </c>
    </row>
    <row r="41" spans="1:4" x14ac:dyDescent="0.75">
      <c r="A41" s="3" t="s">
        <v>83</v>
      </c>
      <c r="B41" s="2" t="s">
        <v>6</v>
      </c>
      <c r="C41" s="2" t="s">
        <v>6</v>
      </c>
      <c r="D41" s="2" t="s">
        <v>6</v>
      </c>
    </row>
    <row r="42" spans="1:4" x14ac:dyDescent="0.75">
      <c r="A42" s="2" t="s">
        <v>148</v>
      </c>
      <c r="B42" s="1">
        <v>18892</v>
      </c>
      <c r="C42" s="1">
        <v>13412</v>
      </c>
      <c r="D42" s="1">
        <v>4990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425F-2EC8-4751-955F-63FD336BE49A}">
  <sheetPr codeName="Sheet6"/>
  <dimension ref="A1:F51"/>
  <sheetViews>
    <sheetView topLeftCell="A17" workbookViewId="0">
      <selection activeCell="A52" sqref="A52"/>
    </sheetView>
  </sheetViews>
  <sheetFormatPr defaultRowHeight="14.75" x14ac:dyDescent="0.75"/>
  <cols>
    <col min="1" max="1" width="66.1796875" customWidth="1"/>
    <col min="2" max="2" width="13.36328125" customWidth="1"/>
    <col min="3" max="3" width="13.86328125" customWidth="1"/>
    <col min="4" max="4" width="14.1796875" customWidth="1"/>
    <col min="6" max="6" width="13.54296875" customWidth="1"/>
  </cols>
  <sheetData>
    <row r="1" spans="1:6" hidden="1" x14ac:dyDescent="0.75">
      <c r="A1" s="6" t="s">
        <v>158</v>
      </c>
      <c r="B1" s="8" t="s">
        <v>1</v>
      </c>
      <c r="C1" s="7"/>
      <c r="D1" s="7"/>
      <c r="E1" s="7"/>
      <c r="F1" s="7"/>
    </row>
    <row r="2" spans="1:6" ht="15.25" customHeight="1" x14ac:dyDescent="0.75">
      <c r="A2" s="7"/>
      <c r="B2" s="41" t="s">
        <v>95</v>
      </c>
      <c r="C2" s="41" t="s">
        <v>96</v>
      </c>
      <c r="D2" s="5" t="s">
        <v>97</v>
      </c>
      <c r="E2" s="40"/>
    </row>
    <row r="3" spans="1:6" x14ac:dyDescent="0.75">
      <c r="A3" s="3" t="s">
        <v>47</v>
      </c>
      <c r="B3" s="2" t="s">
        <v>6</v>
      </c>
      <c r="C3" s="2" t="s">
        <v>6</v>
      </c>
      <c r="D3" s="2" t="s">
        <v>6</v>
      </c>
    </row>
    <row r="4" spans="1:6" x14ac:dyDescent="0.75">
      <c r="A4" s="2" t="s">
        <v>159</v>
      </c>
      <c r="B4" s="1">
        <v>-22058</v>
      </c>
      <c r="C4" s="1">
        <v>90807</v>
      </c>
      <c r="D4" s="1">
        <v>43253</v>
      </c>
    </row>
    <row r="5" spans="1:6" ht="16.5" customHeight="1" x14ac:dyDescent="0.75">
      <c r="A5" s="3" t="s">
        <v>160</v>
      </c>
      <c r="B5" s="2" t="s">
        <v>6</v>
      </c>
      <c r="C5" s="2" t="s">
        <v>6</v>
      </c>
      <c r="D5" s="2" t="s">
        <v>6</v>
      </c>
    </row>
    <row r="6" spans="1:6" x14ac:dyDescent="0.75">
      <c r="A6" s="2" t="s">
        <v>161</v>
      </c>
      <c r="B6" s="4">
        <v>67623</v>
      </c>
      <c r="C6" s="4">
        <v>-77576</v>
      </c>
      <c r="D6" s="4">
        <v>-40905</v>
      </c>
    </row>
    <row r="7" spans="1:6" x14ac:dyDescent="0.75">
      <c r="A7" s="2" t="s">
        <v>51</v>
      </c>
      <c r="B7" s="4">
        <v>10899</v>
      </c>
      <c r="C7" s="4">
        <v>10718</v>
      </c>
      <c r="D7" s="4">
        <v>10596</v>
      </c>
    </row>
    <row r="8" spans="1:6" x14ac:dyDescent="0.75">
      <c r="A8" s="2" t="s">
        <v>56</v>
      </c>
      <c r="B8" s="4">
        <v>-4324</v>
      </c>
      <c r="C8" s="4">
        <v>-3397</v>
      </c>
      <c r="D8" s="4">
        <v>11263</v>
      </c>
    </row>
    <row r="9" spans="1:6" x14ac:dyDescent="0.75">
      <c r="A9" s="3" t="s">
        <v>13</v>
      </c>
      <c r="B9" s="2" t="s">
        <v>6</v>
      </c>
      <c r="C9" s="2" t="s">
        <v>6</v>
      </c>
      <c r="D9" s="2" t="s">
        <v>6</v>
      </c>
    </row>
    <row r="10" spans="1:6" x14ac:dyDescent="0.75">
      <c r="A10" s="2" t="s">
        <v>162</v>
      </c>
      <c r="B10" s="4">
        <v>4057</v>
      </c>
      <c r="C10" s="4">
        <v>4194</v>
      </c>
      <c r="D10" s="4">
        <v>4476</v>
      </c>
    </row>
    <row r="11" spans="1:6" x14ac:dyDescent="0.75">
      <c r="A11" s="2" t="s">
        <v>163</v>
      </c>
      <c r="B11" s="4">
        <v>769</v>
      </c>
      <c r="C11" s="4">
        <v>1802</v>
      </c>
      <c r="D11" s="4">
        <v>1307</v>
      </c>
    </row>
    <row r="12" spans="1:6" x14ac:dyDescent="0.75">
      <c r="A12" s="2" t="s">
        <v>164</v>
      </c>
      <c r="B12" s="4">
        <v>1861</v>
      </c>
      <c r="C12" s="4">
        <v>2306</v>
      </c>
      <c r="D12" s="4">
        <v>1587</v>
      </c>
    </row>
    <row r="13" spans="1:6" x14ac:dyDescent="0.75">
      <c r="A13" s="2" t="s">
        <v>165</v>
      </c>
      <c r="B13" s="4">
        <v>-5592</v>
      </c>
      <c r="C13" s="4">
        <v>-5834</v>
      </c>
      <c r="D13" s="4">
        <v>-1609</v>
      </c>
    </row>
    <row r="14" spans="1:6" x14ac:dyDescent="0.75">
      <c r="A14" s="2" t="s">
        <v>15</v>
      </c>
      <c r="B14" s="4">
        <v>-4779</v>
      </c>
      <c r="C14" s="4">
        <v>-1862</v>
      </c>
      <c r="D14" s="4">
        <v>681</v>
      </c>
    </row>
    <row r="15" spans="1:6" x14ac:dyDescent="0.75">
      <c r="A15" s="2" t="s">
        <v>130</v>
      </c>
      <c r="B15" s="4">
        <v>-373</v>
      </c>
      <c r="C15" s="4">
        <v>176</v>
      </c>
      <c r="D15" s="4">
        <v>-1790</v>
      </c>
    </row>
    <row r="16" spans="1:6" x14ac:dyDescent="0.75">
      <c r="A16" s="2" t="s">
        <v>166</v>
      </c>
      <c r="B16" s="4">
        <v>2033</v>
      </c>
      <c r="C16" s="4">
        <v>2790</v>
      </c>
      <c r="D16" s="4">
        <v>3719</v>
      </c>
    </row>
    <row r="17" spans="1:4" x14ac:dyDescent="0.75">
      <c r="A17" s="2" t="s">
        <v>20</v>
      </c>
      <c r="B17" s="4">
        <v>-12892</v>
      </c>
      <c r="C17" s="4">
        <v>15297</v>
      </c>
      <c r="D17" s="4">
        <v>7195</v>
      </c>
    </row>
    <row r="18" spans="1:4" x14ac:dyDescent="0.75">
      <c r="A18" s="2" t="s">
        <v>167</v>
      </c>
      <c r="B18" s="4">
        <v>37224</v>
      </c>
      <c r="C18" s="4">
        <v>39421</v>
      </c>
      <c r="D18" s="4">
        <v>39773</v>
      </c>
    </row>
    <row r="19" spans="1:4" x14ac:dyDescent="0.75">
      <c r="A19" s="3" t="s">
        <v>63</v>
      </c>
      <c r="B19" s="2" t="s">
        <v>6</v>
      </c>
      <c r="C19" s="2" t="s">
        <v>6</v>
      </c>
      <c r="D19" s="2" t="s">
        <v>6</v>
      </c>
    </row>
    <row r="20" spans="1:4" x14ac:dyDescent="0.75">
      <c r="A20" s="2" t="s">
        <v>168</v>
      </c>
      <c r="B20" s="4">
        <v>-67930</v>
      </c>
      <c r="C20" s="4">
        <v>-8448</v>
      </c>
      <c r="D20" s="4">
        <v>-30161</v>
      </c>
    </row>
    <row r="21" spans="1:4" x14ac:dyDescent="0.75">
      <c r="A21" s="2" t="s">
        <v>169</v>
      </c>
      <c r="B21" s="4">
        <v>33664</v>
      </c>
      <c r="C21" s="4">
        <v>15849</v>
      </c>
      <c r="D21" s="4">
        <v>38756</v>
      </c>
    </row>
    <row r="22" spans="1:4" x14ac:dyDescent="0.75">
      <c r="A22" s="2" t="s">
        <v>170</v>
      </c>
      <c r="B22" s="4">
        <v>-183922</v>
      </c>
      <c r="C22" s="4">
        <v>-152637</v>
      </c>
      <c r="D22" s="4">
        <v>-208429</v>
      </c>
    </row>
    <row r="23" spans="1:4" x14ac:dyDescent="0.75">
      <c r="A23" s="2" t="s">
        <v>171</v>
      </c>
      <c r="B23" s="4">
        <v>90088</v>
      </c>
      <c r="C23" s="4">
        <v>27188</v>
      </c>
      <c r="D23" s="4">
        <v>31873</v>
      </c>
    </row>
    <row r="24" spans="1:4" ht="29.5" x14ac:dyDescent="0.75">
      <c r="A24" s="2" t="s">
        <v>172</v>
      </c>
      <c r="B24" s="4">
        <v>66318</v>
      </c>
      <c r="C24" s="4">
        <v>160402</v>
      </c>
      <c r="D24" s="4">
        <v>149709</v>
      </c>
    </row>
    <row r="25" spans="1:4" x14ac:dyDescent="0.75">
      <c r="A25" s="2" t="s">
        <v>173</v>
      </c>
      <c r="B25" s="4">
        <v>-10594</v>
      </c>
      <c r="C25" s="4">
        <v>-456</v>
      </c>
      <c r="D25" s="4">
        <v>-2532</v>
      </c>
    </row>
    <row r="26" spans="1:4" ht="29.5" x14ac:dyDescent="0.75">
      <c r="A26" s="2" t="s">
        <v>174</v>
      </c>
      <c r="B26" s="4">
        <v>-15464</v>
      </c>
      <c r="C26" s="4">
        <v>-13276</v>
      </c>
      <c r="D26" s="4">
        <v>-13012</v>
      </c>
    </row>
    <row r="27" spans="1:4" x14ac:dyDescent="0.75">
      <c r="A27" s="2" t="s">
        <v>56</v>
      </c>
      <c r="B27" s="4">
        <v>239</v>
      </c>
      <c r="C27" s="4">
        <v>770</v>
      </c>
      <c r="D27" s="4">
        <v>-3961</v>
      </c>
    </row>
    <row r="28" spans="1:4" x14ac:dyDescent="0.75">
      <c r="A28" s="2" t="s">
        <v>175</v>
      </c>
      <c r="B28" s="4">
        <v>-87601</v>
      </c>
      <c r="C28" s="4">
        <v>29392</v>
      </c>
      <c r="D28" s="4">
        <v>-37757</v>
      </c>
    </row>
    <row r="29" spans="1:4" x14ac:dyDescent="0.75">
      <c r="A29" s="3" t="s">
        <v>72</v>
      </c>
      <c r="B29" s="2" t="s">
        <v>6</v>
      </c>
      <c r="C29" s="2" t="s">
        <v>6</v>
      </c>
      <c r="D29" s="2" t="s">
        <v>6</v>
      </c>
    </row>
    <row r="30" spans="1:4" x14ac:dyDescent="0.75">
      <c r="A30" s="2" t="s">
        <v>176</v>
      </c>
      <c r="B30" s="4">
        <v>-596</v>
      </c>
      <c r="C30" s="4">
        <v>-624</v>
      </c>
      <c r="D30" s="4">
        <v>-1118</v>
      </c>
    </row>
    <row r="31" spans="1:4" x14ac:dyDescent="0.75">
      <c r="A31" s="2" t="s">
        <v>177</v>
      </c>
      <c r="B31" s="4">
        <v>-7854</v>
      </c>
      <c r="C31" s="4">
        <v>-27061</v>
      </c>
      <c r="D31" s="4">
        <v>-24706</v>
      </c>
    </row>
    <row r="32" spans="1:4" x14ac:dyDescent="0.75">
      <c r="A32" s="2" t="s">
        <v>178</v>
      </c>
      <c r="B32" s="4">
        <v>-1979</v>
      </c>
      <c r="C32" s="4">
        <v>-695</v>
      </c>
      <c r="D32" s="4">
        <v>-429</v>
      </c>
    </row>
    <row r="33" spans="1:5" x14ac:dyDescent="0.75">
      <c r="A33" s="2" t="s">
        <v>179</v>
      </c>
      <c r="B33" s="4">
        <v>-1662</v>
      </c>
      <c r="C33" s="4">
        <v>-28508</v>
      </c>
      <c r="D33" s="4">
        <v>-18344</v>
      </c>
    </row>
    <row r="34" spans="1:5" x14ac:dyDescent="0.75">
      <c r="A34" s="2" t="s">
        <v>180</v>
      </c>
      <c r="B34" s="4">
        <v>-268</v>
      </c>
      <c r="C34" s="4">
        <v>5</v>
      </c>
      <c r="D34" s="4">
        <v>92</v>
      </c>
    </row>
    <row r="35" spans="1:5" x14ac:dyDescent="0.75">
      <c r="A35" s="2" t="s">
        <v>181</v>
      </c>
      <c r="B35" s="4">
        <v>-52307</v>
      </c>
      <c r="C35" s="4">
        <v>40310</v>
      </c>
      <c r="D35" s="4">
        <v>-16236</v>
      </c>
    </row>
    <row r="36" spans="1:5" x14ac:dyDescent="0.75">
      <c r="A36" s="2" t="s">
        <v>182</v>
      </c>
      <c r="B36" s="4">
        <v>88706</v>
      </c>
      <c r="C36" s="4">
        <v>48396</v>
      </c>
      <c r="D36" s="4">
        <v>64632</v>
      </c>
    </row>
    <row r="37" spans="1:5" x14ac:dyDescent="0.75">
      <c r="A37" s="2" t="s">
        <v>183</v>
      </c>
      <c r="B37" s="4">
        <v>36399</v>
      </c>
      <c r="C37" s="4">
        <v>88706</v>
      </c>
      <c r="D37" s="4">
        <v>48396</v>
      </c>
    </row>
    <row r="38" spans="1:5" x14ac:dyDescent="0.75">
      <c r="A38" s="2" t="s">
        <v>184</v>
      </c>
      <c r="B38" s="1">
        <v>588</v>
      </c>
      <c r="C38" s="1">
        <v>522</v>
      </c>
      <c r="D38" s="1">
        <v>406</v>
      </c>
    </row>
    <row r="39" spans="1:5" ht="32.75" customHeight="1" x14ac:dyDescent="0.75">
      <c r="A39" s="2" t="s">
        <v>185</v>
      </c>
      <c r="B39" s="2" t="s">
        <v>56</v>
      </c>
      <c r="C39" s="2" t="s">
        <v>56</v>
      </c>
      <c r="D39" s="2" t="s">
        <v>56</v>
      </c>
    </row>
    <row r="40" spans="1:5" x14ac:dyDescent="0.75">
      <c r="A40" s="2" t="s">
        <v>186</v>
      </c>
      <c r="B40" s="2" t="s">
        <v>6</v>
      </c>
      <c r="C40" s="2" t="s">
        <v>6</v>
      </c>
      <c r="D40" s="2" t="s">
        <v>6</v>
      </c>
    </row>
    <row r="41" spans="1:5" x14ac:dyDescent="0.75">
      <c r="A41" s="3" t="s">
        <v>72</v>
      </c>
      <c r="B41" s="2" t="s">
        <v>6</v>
      </c>
      <c r="C41" s="2" t="s">
        <v>6</v>
      </c>
      <c r="D41" s="2" t="s">
        <v>6</v>
      </c>
    </row>
    <row r="42" spans="1:5" x14ac:dyDescent="0.75">
      <c r="A42" s="2" t="s">
        <v>187</v>
      </c>
      <c r="B42" s="1">
        <v>7822</v>
      </c>
      <c r="C42" s="1">
        <v>2961</v>
      </c>
      <c r="D42" s="1">
        <v>5925</v>
      </c>
    </row>
    <row r="43" spans="1:5" x14ac:dyDescent="0.75">
      <c r="A43" s="2" t="s">
        <v>188</v>
      </c>
      <c r="B43" s="4">
        <v>-1502</v>
      </c>
      <c r="C43" s="4">
        <v>-3032</v>
      </c>
      <c r="D43" s="4">
        <v>-2700</v>
      </c>
    </row>
    <row r="44" spans="1:5" x14ac:dyDescent="0.75">
      <c r="A44" s="2" t="s">
        <v>189</v>
      </c>
      <c r="B44" s="4">
        <v>32260</v>
      </c>
      <c r="C44" s="4">
        <v>85319</v>
      </c>
      <c r="D44" s="4">
        <v>44714</v>
      </c>
      <c r="E44" s="2"/>
    </row>
    <row r="45" spans="1:5" x14ac:dyDescent="0.75">
      <c r="A45" s="2" t="s">
        <v>190</v>
      </c>
      <c r="B45" s="2" t="s">
        <v>6</v>
      </c>
      <c r="C45" s="2" t="s">
        <v>6</v>
      </c>
      <c r="D45" s="2" t="s">
        <v>6</v>
      </c>
    </row>
    <row r="46" spans="1:5" x14ac:dyDescent="0.75">
      <c r="A46" s="3" t="s">
        <v>72</v>
      </c>
      <c r="B46" s="2" t="s">
        <v>6</v>
      </c>
      <c r="C46" s="2" t="s">
        <v>6</v>
      </c>
      <c r="D46" s="2" t="s">
        <v>6</v>
      </c>
    </row>
    <row r="47" spans="1:5" x14ac:dyDescent="0.75">
      <c r="A47" s="2" t="s">
        <v>187</v>
      </c>
      <c r="B47" s="4">
        <v>4873</v>
      </c>
      <c r="C47" s="4">
        <v>3959</v>
      </c>
      <c r="D47" s="4">
        <v>8445</v>
      </c>
    </row>
    <row r="48" spans="1:5" x14ac:dyDescent="0.75">
      <c r="A48" s="2" t="s">
        <v>188</v>
      </c>
      <c r="B48" s="4">
        <v>-2426</v>
      </c>
      <c r="C48" s="4">
        <v>-4016</v>
      </c>
      <c r="D48" s="4">
        <v>-3761</v>
      </c>
    </row>
    <row r="49" spans="1:6" x14ac:dyDescent="0.75">
      <c r="A49" s="2" t="s">
        <v>189</v>
      </c>
      <c r="B49" s="1">
        <v>3551</v>
      </c>
      <c r="C49" s="1">
        <v>2865</v>
      </c>
      <c r="D49" s="1">
        <v>3276</v>
      </c>
      <c r="E49" s="2"/>
    </row>
    <row r="50" spans="1:6" x14ac:dyDescent="0.75">
      <c r="A50" s="7"/>
      <c r="B50" s="7"/>
      <c r="C50" s="7"/>
      <c r="D50" s="7"/>
      <c r="E50" s="7"/>
      <c r="F50" s="7"/>
    </row>
    <row r="51" spans="1:6" x14ac:dyDescent="0.75">
      <c r="A51" s="42" t="s">
        <v>191</v>
      </c>
      <c r="B51" s="7"/>
      <c r="C51" s="7"/>
      <c r="D51" s="7"/>
      <c r="E51" s="7"/>
      <c r="F51" s="7"/>
    </row>
  </sheetData>
  <mergeCells count="4">
    <mergeCell ref="A1:A2"/>
    <mergeCell ref="A50:F50"/>
    <mergeCell ref="A51:F5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FA9F-376E-4AE7-94DB-6B6B638ADDC4}">
  <dimension ref="B1:J44"/>
  <sheetViews>
    <sheetView topLeftCell="A26" zoomScale="80" workbookViewId="0">
      <selection activeCell="C20" sqref="C20:E20"/>
    </sheetView>
  </sheetViews>
  <sheetFormatPr defaultRowHeight="14.75" x14ac:dyDescent="0.75"/>
  <cols>
    <col min="2" max="2" width="41.1796875" bestFit="1" customWidth="1"/>
    <col min="3" max="3" width="14.26953125" bestFit="1" customWidth="1"/>
    <col min="4" max="4" width="14.58984375" bestFit="1" customWidth="1"/>
    <col min="5" max="5" width="14.26953125" bestFit="1" customWidth="1"/>
    <col min="6" max="6" width="3.26953125" customWidth="1"/>
    <col min="7" max="7" width="34.953125" customWidth="1"/>
  </cols>
  <sheetData>
    <row r="1" spans="2:10" ht="15.5" thickBot="1" x14ac:dyDescent="0.9"/>
    <row r="2" spans="2:10" ht="14.75" customHeight="1" thickBot="1" x14ac:dyDescent="0.9">
      <c r="B2" s="15" t="s">
        <v>149</v>
      </c>
      <c r="C2" s="16" t="s">
        <v>150</v>
      </c>
      <c r="D2" s="16"/>
      <c r="E2" s="17"/>
      <c r="F2" s="47"/>
    </row>
    <row r="3" spans="2:10" ht="14.75" customHeight="1" x14ac:dyDescent="0.75">
      <c r="B3" s="18"/>
      <c r="C3" s="13" t="s">
        <v>2</v>
      </c>
      <c r="D3" s="13" t="s">
        <v>3</v>
      </c>
      <c r="E3" s="19" t="s">
        <v>4</v>
      </c>
      <c r="F3" s="43"/>
      <c r="G3" s="58" t="s">
        <v>193</v>
      </c>
      <c r="H3" s="59"/>
      <c r="I3" s="60"/>
    </row>
    <row r="4" spans="2:10" x14ac:dyDescent="0.75">
      <c r="B4" s="18" t="str">
        <f>'Microsoft SCF'!A20</f>
        <v>Net cash from operations</v>
      </c>
      <c r="C4" s="20">
        <f>'Microsoft SCF'!B20</f>
        <v>89035</v>
      </c>
      <c r="D4" s="20">
        <f>'Microsoft SCF'!C20</f>
        <v>76740</v>
      </c>
      <c r="E4" s="21">
        <f>'Microsoft SCF'!D20</f>
        <v>60675</v>
      </c>
      <c r="F4" s="48"/>
      <c r="G4" s="61" t="s">
        <v>194</v>
      </c>
      <c r="H4" s="56"/>
      <c r="I4" s="62"/>
    </row>
    <row r="5" spans="2:10" ht="14.75" customHeight="1" x14ac:dyDescent="0.75">
      <c r="B5" s="18" t="str">
        <f>'Microsoft SCF'!A28</f>
        <v>Net cash used in financing</v>
      </c>
      <c r="C5" s="20">
        <f>'Microsoft SCF'!B28</f>
        <v>-58876</v>
      </c>
      <c r="D5" s="20">
        <f>'Microsoft SCF'!C28</f>
        <v>-48486</v>
      </c>
      <c r="E5" s="21">
        <f>'Microsoft SCF'!D28</f>
        <v>-46031</v>
      </c>
      <c r="F5" s="48"/>
      <c r="G5" s="63" t="s">
        <v>195</v>
      </c>
      <c r="H5" s="57"/>
      <c r="I5" s="64"/>
      <c r="J5" s="12"/>
    </row>
    <row r="6" spans="2:10" x14ac:dyDescent="0.75">
      <c r="B6" s="18" t="str">
        <f>'Microsoft SCF'!A36</f>
        <v>Net cash used in investing</v>
      </c>
      <c r="C6" s="20">
        <f>'Microsoft SCF'!B36</f>
        <v>-30311</v>
      </c>
      <c r="D6" s="20">
        <f>'Microsoft SCF'!C36</f>
        <v>-27577</v>
      </c>
      <c r="E6" s="21">
        <f>'Microsoft SCF'!D36</f>
        <v>-12223</v>
      </c>
      <c r="F6" s="48"/>
      <c r="G6" s="65"/>
      <c r="H6" s="55"/>
      <c r="I6" s="66"/>
      <c r="J6" s="12"/>
    </row>
    <row r="7" spans="2:10" ht="15.5" thickBot="1" x14ac:dyDescent="0.9">
      <c r="B7" s="18" t="s">
        <v>154</v>
      </c>
      <c r="C7" s="10">
        <f>'Microsoft SCF'!B37</f>
        <v>-141</v>
      </c>
      <c r="D7" s="10">
        <f>'Microsoft SCF'!C37</f>
        <v>-29</v>
      </c>
      <c r="E7" s="22">
        <f>'Microsoft SCF'!D37</f>
        <v>-201</v>
      </c>
      <c r="F7" s="48"/>
      <c r="G7" s="65"/>
      <c r="H7" s="55"/>
      <c r="I7" s="66"/>
      <c r="J7" s="12"/>
    </row>
    <row r="8" spans="2:10" ht="15.5" thickBot="1" x14ac:dyDescent="0.9">
      <c r="B8" s="23" t="s">
        <v>151</v>
      </c>
      <c r="C8" s="24">
        <f>SUM(C4:C7)</f>
        <v>-293</v>
      </c>
      <c r="D8" s="24">
        <f>SUM(D4:D7)</f>
        <v>648</v>
      </c>
      <c r="E8" s="25">
        <f>SUM(E4:E7)</f>
        <v>2220</v>
      </c>
      <c r="F8" s="49"/>
      <c r="G8" s="67"/>
      <c r="H8" s="68"/>
      <c r="I8" s="69"/>
      <c r="J8" s="12"/>
    </row>
    <row r="9" spans="2:10" x14ac:dyDescent="0.75">
      <c r="B9" s="9"/>
      <c r="C9" s="11"/>
      <c r="D9" s="11"/>
      <c r="E9" s="11"/>
      <c r="F9" s="50"/>
      <c r="G9" s="12"/>
    </row>
    <row r="10" spans="2:10" ht="15.5" thickBot="1" x14ac:dyDescent="0.9">
      <c r="F10" s="51"/>
    </row>
    <row r="11" spans="2:10" ht="15.5" thickBot="1" x14ac:dyDescent="0.9">
      <c r="B11" s="15" t="s">
        <v>152</v>
      </c>
      <c r="C11" s="26" t="s">
        <v>153</v>
      </c>
      <c r="D11" s="26"/>
      <c r="E11" s="27"/>
      <c r="F11" s="52"/>
    </row>
    <row r="12" spans="2:10" x14ac:dyDescent="0.75">
      <c r="B12" s="28"/>
      <c r="C12" s="14" t="str">
        <f>'Zoom SCF'!B2</f>
        <v>Jan. 31, 2023</v>
      </c>
      <c r="D12" s="14" t="str">
        <f>'Zoom SCF'!C2</f>
        <v>Jan. 31, 2022</v>
      </c>
      <c r="E12" s="29" t="str">
        <f>'Zoom SCF'!D2</f>
        <v>Jan. 31, 2021</v>
      </c>
      <c r="F12" s="44"/>
      <c r="G12" s="58" t="s">
        <v>193</v>
      </c>
      <c r="H12" s="59"/>
      <c r="I12" s="60"/>
    </row>
    <row r="13" spans="2:10" x14ac:dyDescent="0.75">
      <c r="B13" s="18" t="str">
        <f>'Zoom SCF'!A25</f>
        <v>Net cash provided by operating activities</v>
      </c>
      <c r="C13" s="20">
        <f>'Zoom SCF'!B25</f>
        <v>1290262</v>
      </c>
      <c r="D13" s="20">
        <f>'Zoom SCF'!C25</f>
        <v>1605266</v>
      </c>
      <c r="E13" s="21">
        <f>'Zoom SCF'!D25</f>
        <v>1471177</v>
      </c>
      <c r="F13" s="48"/>
      <c r="G13" s="61" t="s">
        <v>196</v>
      </c>
      <c r="H13" s="56"/>
      <c r="I13" s="62"/>
    </row>
    <row r="14" spans="2:10" x14ac:dyDescent="0.75">
      <c r="B14" s="18" t="str">
        <f>'Zoom SCF'!A35</f>
        <v>Net cash used in investing activities</v>
      </c>
      <c r="C14" s="20">
        <f>'Zoom SCF'!B35</f>
        <v>-318322</v>
      </c>
      <c r="D14" s="20">
        <f>'Zoom SCF'!C35</f>
        <v>-2859097</v>
      </c>
      <c r="E14" s="21">
        <f>'Zoom SCF'!D35</f>
        <v>-1562420</v>
      </c>
      <c r="F14" s="48"/>
      <c r="G14" s="63" t="s">
        <v>197</v>
      </c>
      <c r="H14" s="57"/>
      <c r="I14" s="64"/>
    </row>
    <row r="15" spans="2:10" x14ac:dyDescent="0.75">
      <c r="B15" s="18" t="str">
        <f>'Zoom SCF'!A43</f>
        <v>Net cash (used in) provided by financing activities</v>
      </c>
      <c r="C15" s="20">
        <f>'Zoom SCF'!B43</f>
        <v>-936942</v>
      </c>
      <c r="D15" s="20">
        <f>'Zoom SCF'!C43</f>
        <v>34068</v>
      </c>
      <c r="E15" s="21">
        <f>'Zoom SCF'!D43</f>
        <v>2050277</v>
      </c>
      <c r="F15" s="48"/>
      <c r="G15" s="65"/>
      <c r="H15" s="55"/>
      <c r="I15" s="66"/>
    </row>
    <row r="16" spans="2:10" ht="15.5" thickBot="1" x14ac:dyDescent="0.9">
      <c r="B16" s="18" t="str">
        <f>B7</f>
        <v>Effect of exchange rates</v>
      </c>
      <c r="C16" s="10">
        <f>'Zoom SCF'!B44</f>
        <v>-8108</v>
      </c>
      <c r="D16" s="10">
        <f>'Zoom SCF'!C44</f>
        <v>0</v>
      </c>
      <c r="E16" s="22">
        <f>'Zoom SCF'!D44</f>
        <v>0</v>
      </c>
      <c r="F16" s="48"/>
      <c r="G16" s="65"/>
      <c r="H16" s="55"/>
      <c r="I16" s="66"/>
    </row>
    <row r="17" spans="2:10" ht="15.5" thickBot="1" x14ac:dyDescent="0.9">
      <c r="B17" s="23" t="s">
        <v>151</v>
      </c>
      <c r="C17" s="24">
        <f>SUM(C13:C16)</f>
        <v>26890</v>
      </c>
      <c r="D17" s="24">
        <f t="shared" ref="D17:E17" si="0">SUM(D13:D16)</f>
        <v>-1219763</v>
      </c>
      <c r="E17" s="25">
        <f t="shared" si="0"/>
        <v>1959034</v>
      </c>
      <c r="F17" s="49"/>
      <c r="G17" s="67"/>
      <c r="H17" s="68"/>
      <c r="I17" s="69"/>
    </row>
    <row r="18" spans="2:10" x14ac:dyDescent="0.75">
      <c r="F18" s="51"/>
    </row>
    <row r="19" spans="2:10" ht="15.5" thickBot="1" x14ac:dyDescent="0.9">
      <c r="F19" s="51"/>
    </row>
    <row r="20" spans="2:10" ht="15.5" thickBot="1" x14ac:dyDescent="0.9">
      <c r="B20" s="15" t="s">
        <v>152</v>
      </c>
      <c r="C20" s="26" t="s">
        <v>155</v>
      </c>
      <c r="D20" s="26"/>
      <c r="E20" s="27"/>
      <c r="F20" s="52"/>
    </row>
    <row r="21" spans="2:10" x14ac:dyDescent="0.75">
      <c r="B21" s="18"/>
      <c r="C21" s="30" t="str">
        <f>'Netflix SCF'!B2</f>
        <v>Dec. 31, 2022</v>
      </c>
      <c r="D21" s="30" t="str">
        <f>'Netflix SCF'!C2</f>
        <v>Dec. 31, 2021</v>
      </c>
      <c r="E21" s="31" t="str">
        <f>'Netflix SCF'!D2</f>
        <v>Dec. 31, 2020</v>
      </c>
      <c r="F21" s="53"/>
      <c r="G21" s="72" t="s">
        <v>193</v>
      </c>
      <c r="H21" s="73"/>
      <c r="I21" s="73"/>
      <c r="J21" s="74"/>
    </row>
    <row r="22" spans="2:10" x14ac:dyDescent="0.75">
      <c r="B22" s="18" t="str">
        <f>'Netflix SCF'!A20</f>
        <v>Net cash provided by operating activities</v>
      </c>
      <c r="C22" s="20">
        <f>'Netflix SCF'!B20</f>
        <v>2026257</v>
      </c>
      <c r="D22" s="20">
        <f>'Netflix SCF'!C20</f>
        <v>392610</v>
      </c>
      <c r="E22" s="21">
        <f>'Netflix SCF'!D20</f>
        <v>2427077</v>
      </c>
      <c r="F22" s="48"/>
      <c r="G22" s="75" t="s">
        <v>196</v>
      </c>
      <c r="H22" s="70"/>
      <c r="I22" s="70"/>
      <c r="J22" s="76"/>
    </row>
    <row r="23" spans="2:10" ht="14.75" customHeight="1" x14ac:dyDescent="0.75">
      <c r="B23" s="18" t="str">
        <f>'Netflix SCF'!A26</f>
        <v>Net cash used in investing activities</v>
      </c>
      <c r="C23" s="20">
        <f>'Netflix SCF'!B26</f>
        <v>-2076392</v>
      </c>
      <c r="D23" s="20">
        <f>'Netflix SCF'!C26</f>
        <v>-1339853</v>
      </c>
      <c r="E23" s="21">
        <f>'Netflix SCF'!D26</f>
        <v>-505354</v>
      </c>
      <c r="F23" s="48"/>
      <c r="G23" s="77" t="s">
        <v>198</v>
      </c>
      <c r="H23" s="71"/>
      <c r="I23" s="71"/>
      <c r="J23" s="78"/>
    </row>
    <row r="24" spans="2:10" x14ac:dyDescent="0.75">
      <c r="B24" s="18" t="str">
        <f>'Netflix SCF'!A34</f>
        <v>Net cash provided by (used in) financing activities</v>
      </c>
      <c r="C24" s="20">
        <f>'Netflix SCF'!B34</f>
        <v>-664254</v>
      </c>
      <c r="D24" s="20">
        <f>'Netflix SCF'!C34</f>
        <v>-1149776</v>
      </c>
      <c r="E24" s="21">
        <f>'Netflix SCF'!D34</f>
        <v>1237311</v>
      </c>
      <c r="F24" s="48"/>
      <c r="G24" s="77"/>
      <c r="H24" s="71"/>
      <c r="I24" s="71"/>
      <c r="J24" s="78"/>
    </row>
    <row r="25" spans="2:10" ht="15.5" thickBot="1" x14ac:dyDescent="0.9">
      <c r="B25" s="18" t="str">
        <f>B7</f>
        <v>Effect of exchange rates</v>
      </c>
      <c r="C25" s="10">
        <f>'Netflix SCF'!B35</f>
        <v>-170140</v>
      </c>
      <c r="D25" s="10">
        <f>'Netflix SCF'!C35</f>
        <v>-86740</v>
      </c>
      <c r="E25" s="22">
        <f>'Netflix SCF'!D35</f>
        <v>36050</v>
      </c>
      <c r="F25" s="48"/>
      <c r="G25" s="77"/>
      <c r="H25" s="71"/>
      <c r="I25" s="71"/>
      <c r="J25" s="78"/>
    </row>
    <row r="26" spans="2:10" ht="15.5" thickBot="1" x14ac:dyDescent="0.9">
      <c r="B26" s="23" t="str">
        <f>B8</f>
        <v>Change in Cash</v>
      </c>
      <c r="C26" s="32">
        <f>SUM(C22:C25)</f>
        <v>-884529</v>
      </c>
      <c r="D26" s="32">
        <f t="shared" ref="D26:E26" si="1">SUM(D22:D25)</f>
        <v>-2183759</v>
      </c>
      <c r="E26" s="33">
        <f t="shared" si="1"/>
        <v>3195084</v>
      </c>
      <c r="F26" s="54"/>
      <c r="G26" s="79"/>
      <c r="H26" s="80"/>
      <c r="I26" s="80"/>
      <c r="J26" s="81"/>
    </row>
    <row r="27" spans="2:10" x14ac:dyDescent="0.75">
      <c r="F27" s="51"/>
    </row>
    <row r="28" spans="2:10" ht="15.5" thickBot="1" x14ac:dyDescent="0.9">
      <c r="F28" s="51"/>
    </row>
    <row r="29" spans="2:10" ht="15.5" thickBot="1" x14ac:dyDescent="0.9">
      <c r="B29" s="15" t="s">
        <v>149</v>
      </c>
      <c r="C29" s="26" t="s">
        <v>156</v>
      </c>
      <c r="D29" s="26"/>
      <c r="E29" s="27"/>
      <c r="F29" s="52"/>
    </row>
    <row r="30" spans="2:10" x14ac:dyDescent="0.75">
      <c r="B30" s="18"/>
      <c r="C30" s="30" t="str">
        <f>'Google SCF'!B2</f>
        <v>Dec. 31, 2022</v>
      </c>
      <c r="D30" s="30" t="str">
        <f>'Google SCF'!C2</f>
        <v>Dec. 31, 2021</v>
      </c>
      <c r="E30" s="31" t="str">
        <f>'Google SCF'!D2</f>
        <v>Dec. 31, 2020</v>
      </c>
      <c r="F30" s="12"/>
      <c r="G30" s="58" t="s">
        <v>193</v>
      </c>
      <c r="H30" s="59"/>
      <c r="I30" s="60"/>
    </row>
    <row r="31" spans="2:10" x14ac:dyDescent="0.75">
      <c r="B31" s="18" t="str">
        <f>'Google SCF'!A20</f>
        <v>Net cash provided by operating activities</v>
      </c>
      <c r="C31" s="35">
        <f>'Google SCF'!B20</f>
        <v>91495</v>
      </c>
      <c r="D31" s="35">
        <f>'Google SCF'!C20</f>
        <v>91652</v>
      </c>
      <c r="E31" s="36">
        <f>'Google SCF'!D20</f>
        <v>65124</v>
      </c>
      <c r="F31" s="35"/>
      <c r="G31" s="61" t="s">
        <v>194</v>
      </c>
      <c r="H31" s="56"/>
      <c r="I31" s="62"/>
    </row>
    <row r="32" spans="2:10" x14ac:dyDescent="0.75">
      <c r="B32" s="18" t="str">
        <f>'Google SCF'!A29</f>
        <v>Net cash used in investing activities</v>
      </c>
      <c r="C32" s="35">
        <f>'Google SCF'!B29</f>
        <v>-20298</v>
      </c>
      <c r="D32" s="35">
        <f>'Google SCF'!C29</f>
        <v>-35523</v>
      </c>
      <c r="E32" s="36">
        <f>'Google SCF'!D29</f>
        <v>-32773</v>
      </c>
      <c r="F32" s="35"/>
      <c r="G32" s="63" t="s">
        <v>199</v>
      </c>
      <c r="H32" s="57"/>
      <c r="I32" s="64"/>
    </row>
    <row r="33" spans="2:9" x14ac:dyDescent="0.75">
      <c r="B33" s="18" t="str">
        <f>'Google SCF'!A36</f>
        <v>Net cash used in financing activities</v>
      </c>
      <c r="C33" s="35">
        <f>'Google SCF'!B36</f>
        <v>-69757</v>
      </c>
      <c r="D33" s="35">
        <f>'Google SCF'!C36</f>
        <v>-61362</v>
      </c>
      <c r="E33" s="36">
        <f>'Google SCF'!D36</f>
        <v>-24408</v>
      </c>
      <c r="F33" s="35"/>
      <c r="G33" s="65"/>
      <c r="H33" s="55"/>
      <c r="I33" s="66"/>
    </row>
    <row r="34" spans="2:9" ht="15.5" thickBot="1" x14ac:dyDescent="0.9">
      <c r="B34" s="18" t="str">
        <f>B7</f>
        <v>Effect of exchange rates</v>
      </c>
      <c r="C34" s="34">
        <f>'Google SCF'!B37</f>
        <v>-506</v>
      </c>
      <c r="D34" s="34">
        <f>'Google SCF'!C37</f>
        <v>-287</v>
      </c>
      <c r="E34" s="37">
        <f>'Google SCF'!D37</f>
        <v>24</v>
      </c>
      <c r="F34" s="35"/>
      <c r="G34" s="65"/>
      <c r="H34" s="55"/>
      <c r="I34" s="66"/>
    </row>
    <row r="35" spans="2:9" ht="15.5" thickBot="1" x14ac:dyDescent="0.9">
      <c r="B35" s="23" t="s">
        <v>151</v>
      </c>
      <c r="C35" s="38">
        <f>SUM(C31:C34)</f>
        <v>934</v>
      </c>
      <c r="D35" s="38">
        <f t="shared" ref="D35:E35" si="2">SUM(D31:D34)</f>
        <v>-5520</v>
      </c>
      <c r="E35" s="39">
        <f t="shared" si="2"/>
        <v>7967</v>
      </c>
      <c r="F35" s="46"/>
      <c r="G35" s="67"/>
      <c r="H35" s="68"/>
      <c r="I35" s="69"/>
    </row>
    <row r="37" spans="2:9" ht="15.5" thickBot="1" x14ac:dyDescent="0.9"/>
    <row r="38" spans="2:9" ht="15.5" thickBot="1" x14ac:dyDescent="0.9">
      <c r="B38" s="15" t="s">
        <v>149</v>
      </c>
      <c r="C38" s="26" t="s">
        <v>192</v>
      </c>
      <c r="D38" s="26"/>
      <c r="E38" s="27"/>
      <c r="F38" s="52"/>
    </row>
    <row r="39" spans="2:9" x14ac:dyDescent="0.75">
      <c r="B39" s="18"/>
      <c r="C39" s="30" t="str">
        <f>'Berkshire Hathaway SCF'!B2</f>
        <v>Dec. 31, 2022</v>
      </c>
      <c r="D39" s="30" t="str">
        <f>'Berkshire Hathaway SCF'!C2</f>
        <v>Dec. 31, 2021</v>
      </c>
      <c r="E39" s="31" t="str">
        <f>'Berkshire Hathaway SCF'!D2</f>
        <v>Dec. 31, 2020</v>
      </c>
      <c r="F39" s="12"/>
      <c r="G39" s="58" t="s">
        <v>193</v>
      </c>
      <c r="H39" s="59"/>
      <c r="I39" s="60"/>
    </row>
    <row r="40" spans="2:9" x14ac:dyDescent="0.75">
      <c r="B40" s="18" t="str">
        <f>'Berkshire Hathaway SCF'!A18</f>
        <v>Net cash flows from operating activities</v>
      </c>
      <c r="C40" s="20">
        <f>'Berkshire Hathaway SCF'!B18</f>
        <v>37224</v>
      </c>
      <c r="D40" s="20">
        <f>'Berkshire Hathaway SCF'!C18</f>
        <v>39421</v>
      </c>
      <c r="E40" s="21">
        <f>'Berkshire Hathaway SCF'!D18</f>
        <v>39773</v>
      </c>
      <c r="F40" s="20"/>
      <c r="G40" s="61" t="s">
        <v>196</v>
      </c>
      <c r="H40" s="56"/>
      <c r="I40" s="62"/>
    </row>
    <row r="41" spans="2:9" x14ac:dyDescent="0.75">
      <c r="B41" s="18" t="str">
        <f>'Berkshire Hathaway SCF'!A28</f>
        <v>Net cash flows from investing activities</v>
      </c>
      <c r="C41" s="20">
        <f>'Berkshire Hathaway SCF'!B28</f>
        <v>-87601</v>
      </c>
      <c r="D41" s="20">
        <f>'Berkshire Hathaway SCF'!C28</f>
        <v>29392</v>
      </c>
      <c r="E41" s="21">
        <f>'Berkshire Hathaway SCF'!D28</f>
        <v>-37757</v>
      </c>
      <c r="F41" s="20"/>
      <c r="G41" s="63" t="s">
        <v>200</v>
      </c>
      <c r="H41" s="57"/>
      <c r="I41" s="64"/>
    </row>
    <row r="42" spans="2:9" x14ac:dyDescent="0.75">
      <c r="B42" s="18" t="str">
        <f>'Berkshire Hathaway SCF'!A33</f>
        <v>Net cash flows from financing activities</v>
      </c>
      <c r="C42" s="20">
        <f>'Berkshire Hathaway SCF'!B33</f>
        <v>-1662</v>
      </c>
      <c r="D42" s="20">
        <f>'Berkshire Hathaway SCF'!C33</f>
        <v>-28508</v>
      </c>
      <c r="E42" s="21">
        <f>'Berkshire Hathaway SCF'!D33</f>
        <v>-18344</v>
      </c>
      <c r="F42" s="20"/>
      <c r="G42" s="65"/>
      <c r="H42" s="55"/>
      <c r="I42" s="66"/>
    </row>
    <row r="43" spans="2:9" ht="15.5" thickBot="1" x14ac:dyDescent="0.9">
      <c r="B43" s="18" t="s">
        <v>157</v>
      </c>
      <c r="C43" s="10">
        <f>'Berkshire Hathaway SCF'!B34</f>
        <v>-268</v>
      </c>
      <c r="D43" s="10">
        <f>'Berkshire Hathaway SCF'!C34</f>
        <v>5</v>
      </c>
      <c r="E43" s="22">
        <f>'Berkshire Hathaway SCF'!D34</f>
        <v>92</v>
      </c>
      <c r="F43" s="20"/>
      <c r="G43" s="65"/>
      <c r="H43" s="55"/>
      <c r="I43" s="66"/>
    </row>
    <row r="44" spans="2:9" ht="15.5" thickBot="1" x14ac:dyDescent="0.9">
      <c r="B44" s="23" t="s">
        <v>151</v>
      </c>
      <c r="C44" s="32">
        <f>SUM(C40:C43)</f>
        <v>-52307</v>
      </c>
      <c r="D44" s="32">
        <f t="shared" ref="D44:E44" si="3">SUM(D40:D43)</f>
        <v>40310</v>
      </c>
      <c r="E44" s="33">
        <f t="shared" si="3"/>
        <v>-16236</v>
      </c>
      <c r="F44" s="45"/>
      <c r="G44" s="67"/>
      <c r="H44" s="68"/>
      <c r="I44" s="69"/>
    </row>
  </sheetData>
  <mergeCells count="20">
    <mergeCell ref="G30:I30"/>
    <mergeCell ref="G31:I31"/>
    <mergeCell ref="G32:I35"/>
    <mergeCell ref="G39:I39"/>
    <mergeCell ref="G40:I40"/>
    <mergeCell ref="G41:I44"/>
    <mergeCell ref="G12:I12"/>
    <mergeCell ref="G13:I13"/>
    <mergeCell ref="G14:I17"/>
    <mergeCell ref="G23:J26"/>
    <mergeCell ref="G21:J21"/>
    <mergeCell ref="G22:J22"/>
    <mergeCell ref="C2:E2"/>
    <mergeCell ref="C11:E11"/>
    <mergeCell ref="C20:E20"/>
    <mergeCell ref="C29:E29"/>
    <mergeCell ref="C38:E38"/>
    <mergeCell ref="G5:I8"/>
    <mergeCell ref="G3:I3"/>
    <mergeCell ref="G4:I4"/>
  </mergeCells>
  <conditionalFormatting sqref="C4:F6 C13:F15 C22:F24 C31:F33 C40:F42">
    <cfRule type="cellIs" dxfId="55" priority="9" operator="lessThan">
      <formula>0</formula>
    </cfRule>
    <cfRule type="cellIs" dxfId="54" priority="10"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9E504-B28F-43BD-9D7E-10F6B5568AD6}">
  <sheetPr codeName="Sheet5"/>
  <dimension ref="B1:E34"/>
  <sheetViews>
    <sheetView tabSelected="1" workbookViewId="0">
      <selection activeCell="I28" sqref="I28"/>
    </sheetView>
  </sheetViews>
  <sheetFormatPr defaultRowHeight="14.75" x14ac:dyDescent="0.75"/>
  <cols>
    <col min="2" max="2" width="22" bestFit="1" customWidth="1"/>
    <col min="3" max="3" width="14" bestFit="1" customWidth="1"/>
    <col min="4" max="5" width="13.40625" bestFit="1" customWidth="1"/>
  </cols>
  <sheetData>
    <row r="1" spans="2:5" ht="15.5" thickBot="1" x14ac:dyDescent="0.9"/>
    <row r="2" spans="2:5" x14ac:dyDescent="0.75">
      <c r="B2" s="15" t="s">
        <v>149</v>
      </c>
      <c r="C2" s="16" t="s">
        <v>150</v>
      </c>
      <c r="D2" s="16"/>
      <c r="E2" s="17"/>
    </row>
    <row r="3" spans="2:5" ht="16.75" customHeight="1" x14ac:dyDescent="0.75">
      <c r="B3" s="18"/>
      <c r="C3" s="13" t="s">
        <v>2</v>
      </c>
      <c r="D3" s="13" t="s">
        <v>3</v>
      </c>
      <c r="E3" s="19" t="s">
        <v>4</v>
      </c>
    </row>
    <row r="4" spans="2:5" x14ac:dyDescent="0.75">
      <c r="B4" s="18" t="s">
        <v>203</v>
      </c>
      <c r="C4" s="20">
        <f>'Microsoft SCF'!B20</f>
        <v>89035</v>
      </c>
      <c r="D4" s="20">
        <f>'Microsoft SCF'!C20</f>
        <v>76740</v>
      </c>
      <c r="E4" s="21">
        <f>'Microsoft SCF'!D20</f>
        <v>60675</v>
      </c>
    </row>
    <row r="5" spans="2:5" ht="15.5" thickBot="1" x14ac:dyDescent="0.9">
      <c r="B5" s="18" t="s">
        <v>201</v>
      </c>
      <c r="C5" s="10">
        <f>'Microsoft SCF'!B30</f>
        <v>-23886</v>
      </c>
      <c r="D5" s="10">
        <f>'Microsoft SCF'!C30</f>
        <v>-20622</v>
      </c>
      <c r="E5" s="22">
        <f>'Microsoft SCF'!D30</f>
        <v>-15441</v>
      </c>
    </row>
    <row r="6" spans="2:5" ht="15.5" thickBot="1" x14ac:dyDescent="0.9">
      <c r="B6" s="82" t="s">
        <v>202</v>
      </c>
      <c r="C6" s="83">
        <f>SUM(C4:C5)</f>
        <v>65149</v>
      </c>
      <c r="D6" s="83">
        <f t="shared" ref="D6:E6" si="0">SUM(D4:D5)</f>
        <v>56118</v>
      </c>
      <c r="E6" s="84">
        <f t="shared" si="0"/>
        <v>45234</v>
      </c>
    </row>
    <row r="8" spans="2:5" ht="14.75" customHeight="1" thickBot="1" x14ac:dyDescent="0.9"/>
    <row r="9" spans="2:5" x14ac:dyDescent="0.75">
      <c r="B9" s="15" t="s">
        <v>152</v>
      </c>
      <c r="C9" s="26" t="s">
        <v>153</v>
      </c>
      <c r="D9" s="26"/>
      <c r="E9" s="27"/>
    </row>
    <row r="10" spans="2:5" x14ac:dyDescent="0.75">
      <c r="B10" s="28"/>
      <c r="C10" s="14" t="str">
        <f>Analysis!C12</f>
        <v>Jan. 31, 2023</v>
      </c>
      <c r="D10" s="14" t="str">
        <f>Analysis!D12</f>
        <v>Jan. 31, 2022</v>
      </c>
      <c r="E10" s="29" t="str">
        <f>Analysis!E12</f>
        <v>Jan. 31, 2021</v>
      </c>
    </row>
    <row r="11" spans="2:5" x14ac:dyDescent="0.75">
      <c r="B11" s="18" t="str">
        <f>B4</f>
        <v>Operating Cash Flow</v>
      </c>
      <c r="C11" s="20">
        <f>Analysis!C13</f>
        <v>1290262</v>
      </c>
      <c r="D11" s="20">
        <f>Analysis!D13</f>
        <v>1605266</v>
      </c>
      <c r="E11" s="21">
        <f>Analysis!E13</f>
        <v>1471177</v>
      </c>
    </row>
    <row r="12" spans="2:5" ht="15.5" thickBot="1" x14ac:dyDescent="0.9">
      <c r="B12" s="18" t="str">
        <f>B5</f>
        <v>Less CAPEX</v>
      </c>
      <c r="C12" s="10">
        <f>'Zoom SCF'!B30</f>
        <v>-103826</v>
      </c>
      <c r="D12" s="10">
        <f>'Zoom SCF'!C30</f>
        <v>-132590</v>
      </c>
      <c r="E12" s="22">
        <f>'Zoom SCF'!D30</f>
        <v>-79972</v>
      </c>
    </row>
    <row r="13" spans="2:5" ht="15.5" thickBot="1" x14ac:dyDescent="0.9">
      <c r="B13" s="82" t="str">
        <f>B6</f>
        <v>FCF</v>
      </c>
      <c r="C13" s="10">
        <f>SUM(C11:C12)</f>
        <v>1186436</v>
      </c>
      <c r="D13" s="10">
        <f t="shared" ref="D13:E13" si="1">SUM(D11:D12)</f>
        <v>1472676</v>
      </c>
      <c r="E13" s="22">
        <f t="shared" si="1"/>
        <v>1391205</v>
      </c>
    </row>
    <row r="14" spans="2:5" ht="14.75" customHeight="1" x14ac:dyDescent="0.75"/>
    <row r="15" spans="2:5" ht="15.5" thickBot="1" x14ac:dyDescent="0.9"/>
    <row r="16" spans="2:5" x14ac:dyDescent="0.75">
      <c r="B16" s="15" t="s">
        <v>152</v>
      </c>
      <c r="C16" s="26" t="s">
        <v>155</v>
      </c>
      <c r="D16" s="26"/>
      <c r="E16" s="27"/>
    </row>
    <row r="17" spans="2:5" x14ac:dyDescent="0.75">
      <c r="B17" s="28"/>
      <c r="C17" s="14" t="str">
        <f>Analysis!C21</f>
        <v>Dec. 31, 2022</v>
      </c>
      <c r="D17" s="14" t="str">
        <f>Analysis!D21</f>
        <v>Dec. 31, 2021</v>
      </c>
      <c r="E17" s="29" t="str">
        <f>Analysis!E21</f>
        <v>Dec. 31, 2020</v>
      </c>
    </row>
    <row r="18" spans="2:5" x14ac:dyDescent="0.75">
      <c r="B18" s="18" t="str">
        <f>B11</f>
        <v>Operating Cash Flow</v>
      </c>
      <c r="C18" s="20">
        <f>Analysis!C22</f>
        <v>2026257</v>
      </c>
      <c r="D18" s="20">
        <f>Analysis!D22</f>
        <v>392610</v>
      </c>
      <c r="E18" s="21">
        <f>Analysis!E22</f>
        <v>2427077</v>
      </c>
    </row>
    <row r="19" spans="2:5" ht="15.5" thickBot="1" x14ac:dyDescent="0.9">
      <c r="B19" s="18" t="str">
        <f>B12</f>
        <v>Less CAPEX</v>
      </c>
      <c r="C19" s="10">
        <f>'Netflix SCF'!B22</f>
        <v>-407729</v>
      </c>
      <c r="D19" s="10">
        <f>'Netflix SCF'!C22</f>
        <v>-524585</v>
      </c>
      <c r="E19" s="22">
        <f>'Netflix SCF'!D22</f>
        <v>-497923</v>
      </c>
    </row>
    <row r="20" spans="2:5" ht="15.5" thickBot="1" x14ac:dyDescent="0.9">
      <c r="B20" s="82" t="str">
        <f>B13</f>
        <v>FCF</v>
      </c>
      <c r="C20" s="10">
        <f>SUM(C18:C19)</f>
        <v>1618528</v>
      </c>
      <c r="D20" s="10">
        <f t="shared" ref="D20" si="2">SUM(D18:D19)</f>
        <v>-131975</v>
      </c>
      <c r="E20" s="22">
        <f t="shared" ref="E20" si="3">SUM(E18:E19)</f>
        <v>1929154</v>
      </c>
    </row>
    <row r="22" spans="2:5" ht="15.5" thickBot="1" x14ac:dyDescent="0.9"/>
    <row r="23" spans="2:5" x14ac:dyDescent="0.75">
      <c r="B23" s="15" t="s">
        <v>149</v>
      </c>
      <c r="C23" s="26" t="s">
        <v>156</v>
      </c>
      <c r="D23" s="26"/>
      <c r="E23" s="27"/>
    </row>
    <row r="24" spans="2:5" x14ac:dyDescent="0.75">
      <c r="B24" s="28"/>
      <c r="C24" s="14" t="str">
        <f>Analysis!C30</f>
        <v>Dec. 31, 2022</v>
      </c>
      <c r="D24" s="14" t="str">
        <f>Analysis!D30</f>
        <v>Dec. 31, 2021</v>
      </c>
      <c r="E24" s="29" t="str">
        <f>Analysis!E30</f>
        <v>Dec. 31, 2020</v>
      </c>
    </row>
    <row r="25" spans="2:5" x14ac:dyDescent="0.75">
      <c r="B25" s="18" t="str">
        <f>B18</f>
        <v>Operating Cash Flow</v>
      </c>
      <c r="C25" s="20">
        <f>Analysis!C31</f>
        <v>91495</v>
      </c>
      <c r="D25" s="20">
        <f>Analysis!D31</f>
        <v>91652</v>
      </c>
      <c r="E25" s="21">
        <f>Analysis!E31</f>
        <v>65124</v>
      </c>
    </row>
    <row r="26" spans="2:5" ht="15.5" thickBot="1" x14ac:dyDescent="0.9">
      <c r="B26" s="18" t="str">
        <f>B19</f>
        <v>Less CAPEX</v>
      </c>
      <c r="C26" s="10">
        <f>'Google SCF'!B22</f>
        <v>-31485</v>
      </c>
      <c r="D26" s="10">
        <f>'Google SCF'!C22</f>
        <v>-24640</v>
      </c>
      <c r="E26" s="22">
        <f>'Google SCF'!D22</f>
        <v>-22281</v>
      </c>
    </row>
    <row r="27" spans="2:5" ht="15.5" thickBot="1" x14ac:dyDescent="0.9">
      <c r="B27" s="82" t="str">
        <f>B20</f>
        <v>FCF</v>
      </c>
      <c r="C27" s="10">
        <f>SUM(C25:C26)</f>
        <v>60010</v>
      </c>
      <c r="D27" s="10">
        <f t="shared" ref="D27:E27" si="4">SUM(D25:D26)</f>
        <v>67012</v>
      </c>
      <c r="E27" s="22">
        <f t="shared" si="4"/>
        <v>42843</v>
      </c>
    </row>
    <row r="29" spans="2:5" ht="15.5" thickBot="1" x14ac:dyDescent="0.9"/>
    <row r="30" spans="2:5" x14ac:dyDescent="0.75">
      <c r="B30" s="15" t="s">
        <v>149</v>
      </c>
      <c r="C30" s="26" t="s">
        <v>192</v>
      </c>
      <c r="D30" s="26"/>
      <c r="E30" s="27"/>
    </row>
    <row r="31" spans="2:5" x14ac:dyDescent="0.75">
      <c r="B31" s="28"/>
      <c r="C31" s="14" t="str">
        <f>Analysis!C39</f>
        <v>Dec. 31, 2022</v>
      </c>
      <c r="D31" s="14" t="str">
        <f>Analysis!D39</f>
        <v>Dec. 31, 2021</v>
      </c>
      <c r="E31" s="29" t="str">
        <f>Analysis!E39</f>
        <v>Dec. 31, 2020</v>
      </c>
    </row>
    <row r="32" spans="2:5" x14ac:dyDescent="0.75">
      <c r="B32" s="18" t="str">
        <f>B25</f>
        <v>Operating Cash Flow</v>
      </c>
      <c r="C32" s="20">
        <f>Analysis!C40</f>
        <v>37224</v>
      </c>
      <c r="D32" s="20">
        <f>Analysis!D40</f>
        <v>39421</v>
      </c>
      <c r="E32" s="21">
        <f>Analysis!E40</f>
        <v>39773</v>
      </c>
    </row>
    <row r="33" spans="2:5" ht="15.5" thickBot="1" x14ac:dyDescent="0.9">
      <c r="B33" s="18" t="str">
        <f>B26</f>
        <v>Less CAPEX</v>
      </c>
      <c r="C33" s="10">
        <f>'Berkshire Hathaway SCF'!B26</f>
        <v>-15464</v>
      </c>
      <c r="D33" s="10">
        <f>'Berkshire Hathaway SCF'!C26</f>
        <v>-13276</v>
      </c>
      <c r="E33" s="22">
        <f>'Berkshire Hathaway SCF'!D26</f>
        <v>-13012</v>
      </c>
    </row>
    <row r="34" spans="2:5" ht="15.5" thickBot="1" x14ac:dyDescent="0.9">
      <c r="B34" s="82" t="str">
        <f>B27</f>
        <v>FCF</v>
      </c>
      <c r="C34" s="10">
        <f>SUM(C32:C33)</f>
        <v>21760</v>
      </c>
      <c r="D34" s="10">
        <f t="shared" ref="D34" si="5">SUM(D32:D33)</f>
        <v>26145</v>
      </c>
      <c r="E34" s="22">
        <f t="shared" ref="E34" si="6">SUM(E32:E33)</f>
        <v>26761</v>
      </c>
    </row>
  </sheetData>
  <mergeCells count="5">
    <mergeCell ref="C23:E23"/>
    <mergeCell ref="C30:E30"/>
    <mergeCell ref="C2:E2"/>
    <mergeCell ref="C9:E9"/>
    <mergeCell ref="C16:E16"/>
  </mergeCells>
  <conditionalFormatting sqref="C6:E6">
    <cfRule type="cellIs" dxfId="10" priority="11" operator="greaterThan">
      <formula>0</formula>
    </cfRule>
  </conditionalFormatting>
  <conditionalFormatting sqref="C13:E13">
    <cfRule type="cellIs" dxfId="9" priority="8" operator="greaterThan">
      <formula>0</formula>
    </cfRule>
  </conditionalFormatting>
  <conditionalFormatting sqref="C20:E20">
    <cfRule type="cellIs" dxfId="4" priority="6" operator="greaterThan">
      <formula>0</formula>
    </cfRule>
    <cfRule type="cellIs" dxfId="5" priority="5" operator="lessThan">
      <formula>0</formula>
    </cfRule>
  </conditionalFormatting>
  <conditionalFormatting sqref="C27:E27">
    <cfRule type="cellIs" dxfId="2" priority="3" operator="lessThan">
      <formula>0</formula>
    </cfRule>
    <cfRule type="cellIs" dxfId="3" priority="4" operator="greaterThan">
      <formula>0</formula>
    </cfRule>
  </conditionalFormatting>
  <conditionalFormatting sqref="C34:E34">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Microsoft SCF</vt:lpstr>
      <vt:lpstr>Zoom SCF</vt:lpstr>
      <vt:lpstr>Netflix SCF</vt:lpstr>
      <vt:lpstr>Google SCF</vt:lpstr>
      <vt:lpstr>Berkshire Hathaway SCF</vt:lpstr>
      <vt:lpstr>Analysis</vt:lpstr>
      <vt:lpstr>FCF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dc:creator>
  <cp:keywords/>
  <dc:description/>
  <cp:lastModifiedBy>Daniel Taylor</cp:lastModifiedBy>
  <cp:revision/>
  <dcterms:created xsi:type="dcterms:W3CDTF">2023-04-18T14:31:19Z</dcterms:created>
  <dcterms:modified xsi:type="dcterms:W3CDTF">2023-09-17T17:38:44Z</dcterms:modified>
  <cp:category/>
  <cp:contentStatus/>
</cp:coreProperties>
</file>